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O:\_ITBs (Construction) - Formal\2023 (FY) Formal Construction ITBs\FY23-ITBCON-33 McAlpine Creek 54 Sanitary Sewer Rehab Ph 4 (Wirth)\2 - Solicitation\"/>
    </mc:Choice>
  </mc:AlternateContent>
  <xr:revisionPtr revIDLastSave="0" documentId="14_{709BD5DA-BE68-499A-95F9-B737FC441E46}" xr6:coauthVersionLast="47" xr6:coauthVersionMax="47" xr10:uidLastSave="{00000000-0000-0000-0000-000000000000}"/>
  <bookViews>
    <workbookView xWindow="-108" yWindow="-108" windowWidth="23256" windowHeight="12576" xr2:uid="{00000000-000D-0000-FFFF-FFFF00000000}"/>
  </bookViews>
  <sheets>
    <sheet name="Bid Form wo Costs" sheetId="4" r:id="rId1"/>
  </sheets>
  <definedNames>
    <definedName name="_xlnm.Print_Area" localSheetId="0">'Bid Form wo Costs'!$B$1:$K$90</definedName>
    <definedName name="_xlnm.Print_Titles" localSheetId="0">'Bid Form wo Costs'!$6:$6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4" i="4" l="1"/>
  <c r="K83" i="4"/>
  <c r="K8" i="4"/>
  <c r="K9" i="4"/>
  <c r="K13" i="4"/>
  <c r="K14" i="4"/>
  <c r="K16" i="4"/>
  <c r="K17" i="4"/>
  <c r="K18" i="4"/>
  <c r="K21" i="4"/>
  <c r="K23" i="4"/>
  <c r="K24" i="4"/>
  <c r="K26" i="4"/>
  <c r="K27" i="4"/>
  <c r="K29" i="4"/>
  <c r="K30" i="4"/>
  <c r="K31" i="4"/>
  <c r="K34" i="4"/>
  <c r="K35" i="4"/>
  <c r="K36" i="4"/>
  <c r="K37" i="4"/>
  <c r="K38" i="4"/>
  <c r="K39" i="4"/>
  <c r="K41" i="4"/>
  <c r="K42" i="4"/>
  <c r="K43" i="4"/>
  <c r="K44" i="4"/>
  <c r="K45" i="4"/>
  <c r="K46" i="4"/>
  <c r="K48" i="4"/>
  <c r="K49" i="4"/>
  <c r="K50" i="4"/>
  <c r="K51" i="4"/>
  <c r="K52" i="4"/>
  <c r="K54" i="4"/>
  <c r="K55" i="4"/>
  <c r="K56" i="4"/>
  <c r="K57" i="4"/>
  <c r="K58" i="4"/>
  <c r="K60" i="4"/>
  <c r="K61" i="4"/>
  <c r="K62" i="4"/>
  <c r="K63" i="4"/>
  <c r="K65" i="4"/>
  <c r="K66" i="4"/>
  <c r="K67" i="4"/>
  <c r="K68" i="4"/>
  <c r="K70" i="4"/>
  <c r="K71" i="4"/>
  <c r="K72" i="4"/>
  <c r="K73" i="4"/>
  <c r="K74" i="4"/>
  <c r="K76" i="4"/>
  <c r="K77" i="4"/>
  <c r="K85" i="4" l="1"/>
  <c r="K86" i="4"/>
  <c r="K87" i="4" s="1"/>
  <c r="J82" i="4"/>
  <c r="J81" i="4"/>
  <c r="J80" i="4"/>
  <c r="K88" i="4" l="1"/>
  <c r="J17" i="4"/>
  <c r="J13" i="4"/>
  <c r="J14" i="4"/>
  <c r="J16" i="4"/>
  <c r="J18" i="4"/>
  <c r="K78" i="4" l="1"/>
  <c r="J78" i="4"/>
  <c r="J53" i="4"/>
  <c r="J33" i="4"/>
  <c r="J83" i="4"/>
  <c r="J28" i="4" l="1"/>
  <c r="J47" i="4" l="1"/>
  <c r="J40" i="4"/>
  <c r="J32" i="4"/>
  <c r="J88" i="4"/>
  <c r="J86" i="4"/>
  <c r="J84" i="4"/>
  <c r="J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Moody</author>
    <author>utodd-williams</author>
  </authors>
  <commentList>
    <comment ref="G6" authorId="0" shapeId="0" xr:uid="{00000000-0006-0000-0000-000001000000}">
      <text>
        <r>
          <rPr>
            <sz val="8"/>
            <color indexed="81"/>
            <rFont val="Tahoma"/>
            <family val="2"/>
          </rPr>
          <t>THIS COLUMN IS BASED ON THE BID PROPOSAL QUANTITIES.  PLEASE DO NOT EDIT.</t>
        </r>
      </text>
    </comment>
    <comment ref="I6" authorId="0" shapeId="0" xr:uid="{00000000-0006-0000-0000-000002000000}">
      <text>
        <r>
          <rPr>
            <sz val="8"/>
            <color indexed="81"/>
            <rFont val="Tahoma"/>
            <family val="2"/>
          </rPr>
          <t>ENTER BID AMOUNT IN THIS COLUMN FOR EACH BID ITEM.</t>
        </r>
      </text>
    </comment>
    <comment ref="J6" authorId="1" shapeId="0" xr:uid="{00000000-0006-0000-0000-000003000000}">
      <text>
        <r>
          <rPr>
            <sz val="8"/>
            <color indexed="81"/>
            <rFont val="Tahoma"/>
            <family val="2"/>
          </rPr>
          <t xml:space="preserve">
This column is calculated</t>
        </r>
      </text>
    </comment>
    <comment ref="K6" authorId="1" shapeId="0" xr:uid="{00000000-0006-0000-0000-000004000000}">
      <text>
        <r>
          <rPr>
            <sz val="8"/>
            <color indexed="81"/>
            <rFont val="Tahoma"/>
            <family val="2"/>
          </rPr>
          <t>THIS COLUMN IS CALCULATED. PLEASE DO NOT EDIT.</t>
        </r>
      </text>
    </comment>
  </commentList>
</comments>
</file>

<file path=xl/sharedStrings.xml><?xml version="1.0" encoding="utf-8"?>
<sst xmlns="http://schemas.openxmlformats.org/spreadsheetml/2006/main" count="215" uniqueCount="91">
  <si>
    <t>ITEM</t>
  </si>
  <si>
    <t>DESCRIPTION</t>
  </si>
  <si>
    <t>UNIT PRICE</t>
  </si>
  <si>
    <t>TOTAL</t>
  </si>
  <si>
    <t>LF</t>
  </si>
  <si>
    <t>EA</t>
  </si>
  <si>
    <t>VF</t>
  </si>
  <si>
    <t>QUANTITY</t>
  </si>
  <si>
    <t>BID FORM</t>
  </si>
  <si>
    <t>For furnishing all new materials, labor and equipment that may be incidental to and for the construction of sanitary sewer facilities as specified and outlined below:</t>
  </si>
  <si>
    <t>A.</t>
  </si>
  <si>
    <t>B.</t>
  </si>
  <si>
    <t>C.</t>
  </si>
  <si>
    <t>1)</t>
  </si>
  <si>
    <t>2)</t>
  </si>
  <si>
    <t>3)</t>
  </si>
  <si>
    <t>4)</t>
  </si>
  <si>
    <t>5)</t>
  </si>
  <si>
    <t>6)</t>
  </si>
  <si>
    <t>EXISTING 5-FOOT-DIAMETER MANHOLES</t>
  </si>
  <si>
    <t>REINSTALL THE EXISTING MANHOLE SECTIONS THAT WERE REMOVED INCLUDING PROVIDING A WATERTIGHT CONNECTION WITH THE EXISTING MANHOLE SECTIONS</t>
  </si>
  <si>
    <t>INSTALL A NEW FLAT-TOP WITH A 30" CAM-LOCK WATERTIGHT COVER WHERE SPECIFIED IN THE FIELD</t>
  </si>
  <si>
    <t>DISPOSE OF THE REMOVED MANHOLE SECTIONS AND INSTALL NEW RISER SECTIONS, ANY HEIGHT OF RISERS REQUIRED BY THE ENGINEER IN THE FIELD, PAID PER VERTICAL FOOT OF RISER</t>
  </si>
  <si>
    <t>FOR INSTALLING 1" THICK HYDROGEN-SULFIDE RESISTANT CEMENTITIOUS MORTAR (100% CALCIUM ALUMINATE MATERIAL) ON EXISTING INTERNAL MANHOLE WALLS &amp; BENCHES, AS SPECIFIED AND IN ACCORDANCE WITH DETAIL A, ANY MANHOLE DIAMETER OR DEPTH, ANY LOCATION, COMPLETE IN PLACE.</t>
  </si>
  <si>
    <t>EXISTING 6-FOOT-DIAMETER MANHOLES</t>
  </si>
  <si>
    <t xml:space="preserve">FOR INSTALLING NEW VENT PIPES IN EXISTING FLAT-TOP SECTIONS WITH AN EXISTING VENT STUB-OUT OR IN NEW FLAT-TOP SECTIONS WHERE SPECIFIED, ANY LOCATION, ANY HEIGHT, AS SPECIFIED AND IN ACCORDANCE WITH CHARLOTTE WATER STANDARD SPECIFICATIONS AND DETAILS, INCLUDING PROVIDING THE VENT STUB-OUT IN THE NEW FLAT-TOP.  </t>
  </si>
  <si>
    <t>D.</t>
  </si>
  <si>
    <t>FOR TEMPORARY BYPASS PUMPING SYSTEM, AS SPECIFIED, PAYMENT FOR SPECIFIC WORK TASKS AND BYPASS PUMPING OPERATIONS AS SPECIFIED BELOW, COMPLETE IN PLACE.</t>
  </si>
  <si>
    <t>LS</t>
  </si>
  <si>
    <t>OPERATION OF TEMPORARY BYPASS SYSTEM THROUGHOUT THE PROJECT, ALL WORK SPECIFIED IN SECTION 02150; INCLUDING PUMPS, FUEL, LABOR, REPAIRS, SPARE PARTS, SPARE PUMPS, ETC.; LUMP SUM AMOUNT TO BE PAID IN EQUAL MONTHLY PAYMENTS BASED ON DURATION OF PUMPING AS SHOWN ON PROJECT SCHEDULE AND SCHEDULE OF VALUES</t>
  </si>
  <si>
    <t>BREAK-DOWN AND REMOVAL OF THE TEMPORARY BYPASS SYSTEM INCLUDING PUMPS, PIPING, FITTINGS, PLUGS, PIPE RESTRAINTS, ETC. AFTER THE WORK IS COMPLETE AND COMPLETE SITE RESTORATION</t>
  </si>
  <si>
    <t>SY</t>
  </si>
  <si>
    <t>54" DIAMETER SEWER - UV-CURE CIPP INSTALLATION</t>
  </si>
  <si>
    <t>11 mm CIPP</t>
  </si>
  <si>
    <t>12 mm CIPP</t>
  </si>
  <si>
    <t>EXISTING 10-FOOT-DIAMETER MANHOLES</t>
  </si>
  <si>
    <t>REMOVE EXISTING AT-GRADE MANHOLE FLAT-TOP AND/OR CONE SECTIONS AND/OR RISER SECTIONS TO PERFORM THE WORK AND AS DIRECTED BY THE ENGINEER IN THE FIELD TO IMPROVE THE MANHOLE CONDITION (EXCAVATION REQUIRED)</t>
  </si>
  <si>
    <t>REMOVE EXISTING ABOVE-GRADE MANHOLE FLAT-TOP AND/OR CONE SECTIONS AND/OR RISER SECTIONS TO PERFORM THE WORK AND AS DIRECTED BY THE ENGINEER IN THE FIELD TO IMPROVE THE MANHOLE CONDITION (NO EXCAVATION REQUIRED)</t>
  </si>
  <si>
    <t>E.</t>
  </si>
  <si>
    <t>F.</t>
  </si>
  <si>
    <t>EXISTING 4-FOOT-DIAMETER MANHOLES</t>
  </si>
  <si>
    <t>G.</t>
  </si>
  <si>
    <t>FOR INSTALLING NEW FRAMES AND COVERS ON EXISTING FLAT-TOPS OR CONE SECTIONS, WHERE SPECIFIED IN THE FIELD</t>
  </si>
  <si>
    <t>INSTALL A NEW 24" CAM-LOCK WATERTIGHT COVER</t>
  </si>
  <si>
    <t>INSTALL A NEW 30" CAM-LOCK WATERTIGHT COVER</t>
  </si>
  <si>
    <t>FOR INSTALLING NEW STAINLESS STEEL BOLTS IN EXISTING WATERTIGHT COVERS, PAYMENT PER COVER FOR ANY NUMBER OF BOLTS REQUIRED AND ANY DIAMETER AND LENGTH OF BOLT REQUIRED, WHERE SPECIFIED BY THE ENGINEER</t>
  </si>
  <si>
    <t>FOR MOBILIZATION TO THE PROJECT SITE, AS SPECIFIED (2% OF SUBTOTAL)</t>
  </si>
  <si>
    <t>INSTALL A NEW CONE SECTION WITH A 24" CAM-LOCK WATERTIGHT COVER WHERE SPECIFIED IN THE FIELD</t>
  </si>
  <si>
    <t>EXCAVATE AND REMOVE EXISTING CHIMNEY/RISER SECTIONS, EXPOSE THE CAST-IN-PLACE TOP SECTION, NEATLY CUT THE TOP SECTION FROM THE CAST-IN-PLACE WALLS, AND DISPOSE OF ALL REMOVED MATERIALS OFFSITE</t>
  </si>
  <si>
    <t>INSTALL NEW PRECAST TRANSITION SLAB TO REPLACE THE REMOVED TOP SECTION, ANY DIMENSIONS REQUIRED TO PROPERLY FIT THE EXISTING VAULT STRUCTURE, INCLUDING ALL WORK NECESSARY TO MAKE THE CONNECTION TO THE EXISTING WALLS WATERTIGHT</t>
  </si>
  <si>
    <t>INSTALL NEW 4-FOOT-DIAMETER RISER SECTIONS, ANY HEIGHT OF RISERS REQUIRED TO MEET THE FINAL TOP ELEVATION SPECIFIED BY THE ENGINEER IN THE FIELD, PAID PER VERTICAL FOOT OF RISER</t>
  </si>
  <si>
    <t>PROJECT NO. PRM-40-24-194</t>
  </si>
  <si>
    <t>McALPINE CREEK 54" SANITARY SEWER REHABILITATION PROJECT - PHASE 4</t>
  </si>
  <si>
    <t>FOR CLEANING AND TELEVISING EXISTING 8" AND 54" SEWERS TO FURTHER EVALUATE THE SEWERS, AS SPECIFIED, ANY REQUIRED CLEANING, ANY LOCATION, ANY LENGTH OF SEWER, COMPLETE IN PLACE.</t>
  </si>
  <si>
    <t>8" DIAMETER SEWERS</t>
  </si>
  <si>
    <t>54" DIAMETER SEWERS</t>
  </si>
  <si>
    <t>FOR INSTALLING UV-CURE CURED-IN-PLACE PIPE LINING (CIPP) IN EXISTING 8" AND 54" SEWERS, AS SPECIFIED, REQUIRED INSTALLED/FINISHED LINER THICKNESS AS SPECIFIED BELOW, ANY LOCATION, COMPLETE IN PLACE.</t>
  </si>
  <si>
    <t>8" DIAMETER SEWER - UV-CURE CIPP INSTALLATION</t>
  </si>
  <si>
    <t>3 mm CIPP</t>
  </si>
  <si>
    <t>CONNECTING TO 8" CIPP</t>
  </si>
  <si>
    <t>CONNECTING TO 54" CIPP</t>
  </si>
  <si>
    <t xml:space="preserve">FOR INTERNALLY RECONNECTING SERVICE LATERALS  TO THE CIPP AFTER IT IS INSTALLED </t>
  </si>
  <si>
    <t>TEMPORARY BYPASS SYSTEM DESIGN; SITE PREPARATION FOR PUMP STAGING  AREAS; DELIVERY, INSTALLATION, SET-UP AND TESTING OF PRIMARY AND BACK-UP PUMPS, SUCTION PIPING AND DISCHARGE PIPING, INCLUDING ALL FITTINGS, APPURTENANCES, PLUGS, PIPE RESTRAINTS, ETC; AND ALL ELSE REQUIRED FOR SET-UP AND INSTALLATION OF THE PUMPS, SUCTION PIPING, DISCHARGE PIPING AND PIPE PLUGS</t>
  </si>
  <si>
    <t>EXISTING 8-FOOT-DIAMETER MANHOLES</t>
  </si>
  <si>
    <t>ALLOWANCE FOR RESTORATION ON THE CARMEL COUNTRY CLUB PROPERTY BY BARTELS CONSTRUCTION, AS SPECIFIED</t>
  </si>
  <si>
    <t>0 TO 10 FEET DEEP</t>
  </si>
  <si>
    <t>(a)</t>
  </si>
  <si>
    <t>0 TO 12 FEET LONG</t>
  </si>
  <si>
    <t>(b)</t>
  </si>
  <si>
    <t>GREATER THAN 12 FEET IN LENGTH, PAYMENT FOR EACH FOOT OVER 12 FEET, ADD TO ITEM 1(a) ABOVE</t>
  </si>
  <si>
    <t>10.1 TO 15 FEET DEEP</t>
  </si>
  <si>
    <t>GREATER THAN 12 FEET IN LENGTH, PAYMENT FOR EACH FOOT OVER 12 FEET, ADD TO ITEM 2(a) ABOVE</t>
  </si>
  <si>
    <t xml:space="preserve">REPAIR TO EXIST 8" DIAMETER SEWERS USING PVC PIPE </t>
  </si>
  <si>
    <t>FOR PERFORMING POINT REPAIRS TO EXISTING 8" GRAVITY SEWERS USING PVC PIPE, REPAIR LENGTH AS SPECIFIED BELOW, VARIOUS DEPTHS OF SEWER, BACKFILL USING EXCAVATED SOIL EXCEPT AS NOTED, INCLUDING COMPLETE RESTORATION OF GRASSED AREAS (EXCEPT FOR WORK PERFORMED ON GOLF COURSE WHERE SUBCONTRACTOR IS REQUIRED), AS SPECIFIED AND IN ACCORDANCE WITH DETAIL B, COMPLETE IN PLACE.</t>
  </si>
  <si>
    <t>FOR REMOVING EXISTING BELOW-GRADE CAST-IN-PLACE VAULT TOP SECTIONS TO ACCESS THE 54" SEWERS AND INSTALLING NEW PRECAST TRANSITION SECTIONS WITH 4-FOOT-DIAMETER RISERS AND FLAT-TOPS AS SPECIFIED IN SECTION 00300 AND IN DETAIL C1; MANHOLES AS SPECIFIED IN THE DRAWINGS; FOR ANY VAULT, ANY SHAPE/DIMENSIONS, AND IN ANY LOCATION; INCLUDING RESTORING THE AREA COMPLETELY (EXCEPT FOR WORK PERFORMED ON GOLF COURSE WHERE SUBCONTRACTOR IS REQUIRED); COST FOR EACH WORK ITEM AS SPECIFIED BELOW, COMPLETE IN PLACE.</t>
  </si>
  <si>
    <t>FOR REMOVING AND REPLACING MANHOLE TOP SECTIONS AS NECESSARY TO PERFORM THE WORK AND/OR AS DIRECTED BY THE ENGINEER, BID ITEM TO ALSO BE USED FOR LOCATING AND RAISING BURIED MANHOLES, AS SPECIFIED BELOW, ANY LOCATION, COMPLETE IN PLACE, IN ACCORDANCE WITH THE STANDARD DETAILS</t>
  </si>
  <si>
    <t>FOR REBUILDING EXISTING MANHOLE BENCHES AND INVERT CHANNELS, ANY CONFIGURATION, INCLUDING BYPASS PUMPING, AS SPECIFIED, COMPLETE IN PLACE.</t>
  </si>
  <si>
    <t>ADD-ON PRICE FOR USING DUCTILE IRON PIPE</t>
  </si>
  <si>
    <t>SUBTOTAL (ITEMS 1-11)</t>
  </si>
  <si>
    <t>SUB-SUBTOTAL (ITEMS 1-12)</t>
  </si>
  <si>
    <t>4-INCH FIBER REINFORCED CONCRETE</t>
  </si>
  <si>
    <t>5-INCH FIBER REINFORCED CONCRETE</t>
  </si>
  <si>
    <t>6-INCH FIBER REINFORCED CONCRETE</t>
  </si>
  <si>
    <t>FOR PERFORMING CONCRETE RESTORATION WORK AS DEFINED BELOW, INCLUDING CONCRETE DRIVEWAYS, WALKWAYS AND GOLF CART PATHS, WHEN SPECIFICALLY APPROVED AND DIRECTED BY THE ENGINEER, AS SPECIFIED, COMPLETE IN PLACE.</t>
  </si>
  <si>
    <t>IN MANHOLES FOR THE 8" SEWERS, ANY SIZE AND CONFIGURATION</t>
  </si>
  <si>
    <t>IN MANHOLES/VAULTS/STRUCTURES FOR THE 54" SEWERS, ANY SIZE AND CONFIGURATION</t>
  </si>
  <si>
    <t>INSTALL SOD FOR GRASS RESTORATION, AREAS OUTSIDE OF THE COUNTRY CLUB PROPERTY, WHERE APPROVED AND DIRECTED BY THE ENGINEER, COST PER SQUARE YARD OF INSTALLED SOD</t>
  </si>
  <si>
    <t>CONTINGENCY ALLOWANCE (5% OF SUB-SUBTOTAL)</t>
  </si>
  <si>
    <t>TOTAL (SUB-SUBTOTAL + CONTINGENCY)</t>
  </si>
  <si>
    <t>INSTALL A NEW FLAT-TOP WITH A 24" CAM-LOCK WATERTIGHT COVER WHERE SPECIFIED IN THE FIELD</t>
  </si>
  <si>
    <t xml:space="preserve">INSTALL A NEW 4-FOOT-DIAMETER FLAT-TOP WITH A 24" CAM-LOCK WATERTIGHT COVER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</si>
</sst>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_(* #,##0_);_(* \(#,##0\);_(* &quot;-&quot;??_);_(@_)"/>
  </numFmts>
  <fonts count="13" x14ac:knownFonts="1">
    <font>
      <sz val="10"/>
      <name val="Arial"/>
    </font>
    <font>
      <sz val="10"/>
      <name val="Arial"/>
      <family val="2"/>
    </font>
    <font>
      <sz val="8"/>
      <color indexed="81"/>
      <name val="Tahoma"/>
      <family val="2"/>
    </font>
    <font>
      <b/>
      <sz val="12"/>
      <name val="Arial"/>
      <family val="2"/>
    </font>
    <font>
      <sz val="12"/>
      <name val="Arial"/>
      <family val="2"/>
    </font>
    <font>
      <b/>
      <sz val="11"/>
      <name val="Arial"/>
      <family val="2"/>
    </font>
    <font>
      <sz val="11"/>
      <name val="Arial"/>
      <family val="2"/>
    </font>
    <font>
      <b/>
      <sz val="10"/>
      <name val="Arial"/>
      <family val="2"/>
    </font>
    <font>
      <b/>
      <sz val="12"/>
      <color indexed="8"/>
      <name val="Arial"/>
      <family val="2"/>
    </font>
    <font>
      <sz val="11"/>
      <color theme="1"/>
      <name val="Arial"/>
      <family val="2"/>
    </font>
    <font>
      <b/>
      <sz val="11"/>
      <color indexed="8"/>
      <name val="Arial"/>
      <family val="2"/>
    </font>
    <font>
      <sz val="11"/>
      <color indexed="8"/>
      <name val="Arial"/>
      <family val="2"/>
    </font>
    <font>
      <b/>
      <sz val="11"/>
      <color rgb="FF000000"/>
      <name val="Arial"/>
      <family val="2"/>
    </font>
  </fonts>
  <fills count="2">
    <fill>
      <patternFill patternType="none"/>
    </fill>
    <fill>
      <patternFill patternType="gray125"/>
    </fill>
  </fills>
  <borders count="30">
    <border>
      <left/>
      <right/>
      <top/>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0" fontId="4" fillId="0" borderId="0" xfId="0" applyFont="1"/>
    <xf numFmtId="0" fontId="5" fillId="0" borderId="1" xfId="0" applyFont="1" applyBorder="1" applyAlignment="1">
      <alignment horizontal="left" vertical="top" wrapText="1"/>
    </xf>
    <xf numFmtId="0" fontId="6" fillId="0" borderId="0" xfId="0" applyFont="1"/>
    <xf numFmtId="0" fontId="6" fillId="0" borderId="0" xfId="0" applyFont="1" applyAlignment="1">
      <alignment horizontal="left" wrapText="1"/>
    </xf>
    <xf numFmtId="0" fontId="7" fillId="0" borderId="2" xfId="0" applyFont="1" applyBorder="1" applyAlignment="1">
      <alignment horizontal="center" vertical="center" wrapText="1"/>
    </xf>
    <xf numFmtId="2" fontId="7" fillId="0" borderId="3" xfId="0" applyNumberFormat="1" applyFont="1" applyBorder="1" applyAlignment="1">
      <alignment horizontal="center" vertical="center"/>
    </xf>
    <xf numFmtId="4" fontId="7" fillId="0" borderId="3" xfId="0" applyNumberFormat="1" applyFont="1" applyBorder="1" applyAlignment="1">
      <alignment horizontal="center" vertical="center"/>
    </xf>
    <xf numFmtId="0" fontId="6" fillId="0" borderId="0" xfId="0" applyFont="1" applyAlignment="1">
      <alignment vertical="top"/>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5" fillId="0" borderId="10" xfId="0" applyFont="1" applyBorder="1" applyAlignment="1">
      <alignment horizontal="left" vertical="top" wrapText="1"/>
    </xf>
    <xf numFmtId="0" fontId="6" fillId="0" borderId="1" xfId="0" applyFont="1" applyBorder="1" applyAlignment="1">
      <alignment horizontal="right" vertical="top"/>
    </xf>
    <xf numFmtId="0" fontId="5"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2" fontId="5" fillId="0" borderId="12" xfId="0" applyNumberFormat="1" applyFont="1" applyBorder="1" applyAlignment="1">
      <alignment horizontal="center"/>
    </xf>
    <xf numFmtId="0" fontId="6" fillId="0" borderId="9" xfId="0" applyFont="1" applyBorder="1" applyAlignment="1">
      <alignment horizontal="right" vertical="top"/>
    </xf>
    <xf numFmtId="0" fontId="7" fillId="0" borderId="2" xfId="0" applyFont="1" applyBorder="1" applyAlignment="1">
      <alignment horizontal="center" vertical="center"/>
    </xf>
    <xf numFmtId="0" fontId="5" fillId="0" borderId="10" xfId="0" applyFont="1" applyBorder="1" applyAlignment="1">
      <alignment horizontal="left" vertical="top"/>
    </xf>
    <xf numFmtId="0" fontId="6" fillId="0" borderId="0" xfId="0" applyFont="1" applyAlignment="1">
      <alignment horizontal="left" vertical="top"/>
    </xf>
    <xf numFmtId="0" fontId="5" fillId="0" borderId="14" xfId="0" applyFont="1" applyBorder="1" applyAlignment="1">
      <alignment horizontal="left" vertical="top"/>
    </xf>
    <xf numFmtId="0" fontId="5" fillId="0" borderId="0" xfId="0" applyFont="1" applyAlignment="1">
      <alignment horizontal="left" vertical="top"/>
    </xf>
    <xf numFmtId="0" fontId="6" fillId="0" borderId="1" xfId="0" applyFont="1" applyBorder="1" applyAlignment="1">
      <alignment horizontal="left" vertical="top"/>
    </xf>
    <xf numFmtId="0" fontId="6" fillId="0" borderId="15" xfId="0" applyFont="1" applyBorder="1" applyAlignment="1">
      <alignment horizontal="left" vertical="top"/>
    </xf>
    <xf numFmtId="0" fontId="6" fillId="0" borderId="12" xfId="0" applyFont="1" applyBorder="1" applyAlignment="1">
      <alignment horizontal="left" vertical="top" wrapText="1"/>
    </xf>
    <xf numFmtId="2" fontId="6" fillId="0" borderId="3" xfId="0" applyNumberFormat="1" applyFont="1" applyBorder="1" applyAlignment="1">
      <alignment horizontal="center"/>
    </xf>
    <xf numFmtId="2" fontId="6" fillId="0" borderId="9" xfId="0" applyNumberFormat="1" applyFont="1" applyBorder="1" applyAlignment="1">
      <alignment horizontal="center"/>
    </xf>
    <xf numFmtId="2" fontId="6" fillId="0" borderId="0" xfId="0" applyNumberFormat="1" applyFont="1" applyAlignment="1">
      <alignment horizontal="center"/>
    </xf>
    <xf numFmtId="4" fontId="5" fillId="0" borderId="13"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6" fillId="0" borderId="9" xfId="0" applyNumberFormat="1" applyFont="1" applyBorder="1" applyAlignment="1">
      <alignment horizontal="center" vertical="center"/>
    </xf>
    <xf numFmtId="4" fontId="6" fillId="0" borderId="0" xfId="0" applyNumberFormat="1" applyFont="1" applyAlignment="1">
      <alignment horizontal="center" vertical="center"/>
    </xf>
    <xf numFmtId="0" fontId="5" fillId="0" borderId="12" xfId="0" applyFont="1" applyBorder="1" applyAlignment="1">
      <alignment horizontal="center" vertical="center"/>
    </xf>
    <xf numFmtId="3" fontId="6" fillId="0" borderId="4" xfId="1" applyNumberFormat="1" applyFont="1" applyFill="1" applyBorder="1" applyAlignment="1">
      <alignment horizontal="center" vertical="center"/>
    </xf>
    <xf numFmtId="0" fontId="6" fillId="0" borderId="5" xfId="0" applyFont="1" applyBorder="1" applyAlignment="1">
      <alignment horizontal="center" vertical="center"/>
    </xf>
    <xf numFmtId="164" fontId="6" fillId="0" borderId="2" xfId="0" applyNumberFormat="1" applyFont="1" applyBorder="1" applyAlignment="1" applyProtection="1">
      <alignment horizontal="center" vertical="center"/>
      <protection locked="0"/>
    </xf>
    <xf numFmtId="164" fontId="6" fillId="0" borderId="21" xfId="0" applyNumberFormat="1" applyFont="1" applyBorder="1" applyAlignment="1" applyProtection="1">
      <alignment horizontal="center" vertical="center"/>
      <protection locked="0"/>
    </xf>
    <xf numFmtId="3" fontId="6" fillId="0" borderId="6" xfId="1" applyNumberFormat="1" applyFont="1" applyFill="1" applyBorder="1" applyAlignment="1">
      <alignment horizontal="center" vertical="center"/>
    </xf>
    <xf numFmtId="0" fontId="6" fillId="0" borderId="7" xfId="0" applyFont="1" applyBorder="1" applyAlignment="1">
      <alignment horizontal="center" vertical="center"/>
    </xf>
    <xf numFmtId="164" fontId="6" fillId="0" borderId="8" xfId="0" applyNumberFormat="1" applyFont="1" applyBorder="1" applyAlignment="1" applyProtection="1">
      <alignment horizontal="center" vertical="center"/>
      <protection locked="0"/>
    </xf>
    <xf numFmtId="165" fontId="6" fillId="0" borderId="0" xfId="1" applyNumberFormat="1"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left" vertical="center" wrapText="1"/>
    </xf>
    <xf numFmtId="164" fontId="9" fillId="0" borderId="2" xfId="2" applyNumberFormat="1" applyFont="1" applyFill="1" applyBorder="1" applyAlignment="1">
      <alignment horizontal="center" vertical="center"/>
    </xf>
    <xf numFmtId="44" fontId="9" fillId="0" borderId="2" xfId="2" applyFont="1" applyFill="1" applyBorder="1" applyAlignment="1">
      <alignment horizontal="center" vertical="center"/>
    </xf>
    <xf numFmtId="0" fontId="6" fillId="0" borderId="0" xfId="0" applyFont="1" applyAlignment="1">
      <alignment vertical="center"/>
    </xf>
    <xf numFmtId="2" fontId="6" fillId="0" borderId="13" xfId="0" applyNumberFormat="1" applyFont="1" applyBorder="1" applyAlignment="1">
      <alignment horizontal="center" vertical="center"/>
    </xf>
    <xf numFmtId="0" fontId="6" fillId="0" borderId="1" xfId="0" applyFont="1" applyBorder="1" applyAlignment="1">
      <alignment horizontal="left" vertical="center"/>
    </xf>
    <xf numFmtId="0" fontId="11" fillId="0" borderId="1" xfId="0" applyFont="1" applyBorder="1" applyAlignment="1">
      <alignment horizontal="left" vertical="center" wrapText="1"/>
    </xf>
    <xf numFmtId="0" fontId="10" fillId="0" borderId="1" xfId="0" applyFont="1" applyBorder="1" applyAlignment="1">
      <alignment horizontal="center" vertical="center" wrapText="1"/>
    </xf>
    <xf numFmtId="3" fontId="6" fillId="0" borderId="4" xfId="0" applyNumberFormat="1" applyFont="1" applyBorder="1" applyAlignment="1">
      <alignment horizontal="center" vertical="center"/>
    </xf>
    <xf numFmtId="164" fontId="6" fillId="0" borderId="5" xfId="0" applyNumberFormat="1" applyFont="1" applyBorder="1" applyAlignment="1">
      <alignment horizontal="center" vertical="center"/>
    </xf>
    <xf numFmtId="0" fontId="10" fillId="0" borderId="2" xfId="0" applyFont="1" applyBorder="1" applyAlignment="1">
      <alignment horizontal="justify" vertical="center" wrapText="1"/>
    </xf>
    <xf numFmtId="0" fontId="10" fillId="0" borderId="1" xfId="0" applyFont="1" applyBorder="1" applyAlignment="1">
      <alignment horizontal="left" vertical="top" wrapText="1"/>
    </xf>
    <xf numFmtId="164" fontId="6" fillId="0" borderId="2" xfId="0" applyNumberFormat="1" applyFont="1" applyBorder="1" applyAlignment="1">
      <alignment horizontal="center" vertical="center"/>
    </xf>
    <xf numFmtId="0" fontId="6" fillId="0" borderId="2" xfId="0" applyFont="1" applyBorder="1"/>
    <xf numFmtId="0" fontId="10" fillId="0" borderId="11" xfId="0" applyFont="1" applyBorder="1" applyAlignment="1">
      <alignment horizontal="left" vertical="top" wrapText="1"/>
    </xf>
    <xf numFmtId="0" fontId="11" fillId="0" borderId="12" xfId="0" applyFont="1" applyBorder="1" applyAlignment="1">
      <alignment horizontal="left" vertical="top" wrapText="1"/>
    </xf>
    <xf numFmtId="0" fontId="10" fillId="0" borderId="12" xfId="0" applyFont="1" applyBorder="1" applyAlignment="1">
      <alignment horizontal="left" vertical="top" wrapText="1"/>
    </xf>
    <xf numFmtId="0" fontId="10" fillId="0" borderId="12" xfId="0" applyFont="1" applyBorder="1" applyAlignment="1">
      <alignment horizontal="center" vertical="top" wrapText="1"/>
    </xf>
    <xf numFmtId="7" fontId="6" fillId="0" borderId="2" xfId="2" applyNumberFormat="1" applyFont="1" applyFill="1" applyBorder="1" applyAlignment="1">
      <alignment horizontal="center" vertical="center"/>
    </xf>
    <xf numFmtId="0" fontId="6" fillId="0" borderId="2" xfId="0" applyFont="1" applyBorder="1" applyAlignment="1">
      <alignment horizontal="center" vertical="center"/>
    </xf>
    <xf numFmtId="0" fontId="10" fillId="0" borderId="10" xfId="0" applyFont="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center" wrapText="1"/>
    </xf>
    <xf numFmtId="0" fontId="11" fillId="0" borderId="1" xfId="0" applyFont="1" applyBorder="1" applyAlignment="1">
      <alignment horizontal="center" vertical="center" wrapText="1"/>
    </xf>
    <xf numFmtId="0" fontId="12" fillId="0" borderId="21" xfId="0" applyFont="1" applyBorder="1" applyAlignment="1">
      <alignment horizontal="left" vertical="top" wrapText="1"/>
    </xf>
    <xf numFmtId="0" fontId="6" fillId="0" borderId="2" xfId="0" applyFont="1" applyBorder="1" applyAlignment="1">
      <alignment vertical="top"/>
    </xf>
    <xf numFmtId="0" fontId="6" fillId="0" borderId="2" xfId="0" applyFont="1" applyBorder="1" applyAlignment="1">
      <alignment vertical="center"/>
    </xf>
    <xf numFmtId="0" fontId="6" fillId="0" borderId="12" xfId="0" applyFont="1" applyBorder="1" applyAlignment="1">
      <alignment horizontal="left" vertical="center" wrapText="1"/>
    </xf>
    <xf numFmtId="0" fontId="5" fillId="0" borderId="21" xfId="0" applyFont="1" applyBorder="1" applyAlignment="1">
      <alignment horizontal="justify" vertical="center" wrapText="1"/>
    </xf>
    <xf numFmtId="3" fontId="6" fillId="0" borderId="22" xfId="1" applyNumberFormat="1" applyFont="1" applyFill="1" applyBorder="1" applyAlignment="1">
      <alignment horizontal="center" vertical="center"/>
    </xf>
    <xf numFmtId="0" fontId="6" fillId="0" borderId="23" xfId="0" applyFont="1" applyBorder="1" applyAlignment="1">
      <alignment horizontal="center" vertical="center"/>
    </xf>
    <xf numFmtId="0" fontId="5" fillId="0" borderId="11" xfId="0" applyFont="1" applyBorder="1" applyAlignment="1">
      <alignment horizontal="left" vertical="center" wrapText="1"/>
    </xf>
    <xf numFmtId="3" fontId="6" fillId="0" borderId="27" xfId="0" applyNumberFormat="1" applyFont="1" applyBorder="1" applyAlignment="1">
      <alignment horizontal="center" vertical="center"/>
    </xf>
    <xf numFmtId="164" fontId="6" fillId="0" borderId="28" xfId="0" applyNumberFormat="1" applyFont="1" applyBorder="1" applyAlignment="1">
      <alignment horizontal="center" vertical="center"/>
    </xf>
    <xf numFmtId="164" fontId="6" fillId="0" borderId="24" xfId="0" applyNumberFormat="1" applyFont="1" applyBorder="1" applyAlignment="1" applyProtection="1">
      <alignment horizontal="center" vertical="center"/>
      <protection locked="0"/>
    </xf>
    <xf numFmtId="164" fontId="6" fillId="0" borderId="29" xfId="0" applyNumberFormat="1" applyFont="1" applyBorder="1" applyAlignment="1">
      <alignment horizontal="center" vertical="center"/>
    </xf>
    <xf numFmtId="0" fontId="5" fillId="0" borderId="25" xfId="0" applyFont="1" applyBorder="1" applyAlignment="1">
      <alignment horizontal="left" vertical="top" wrapText="1"/>
    </xf>
    <xf numFmtId="0" fontId="11" fillId="0" borderId="26" xfId="0" applyFont="1" applyBorder="1" applyAlignment="1">
      <alignment horizontal="left" vertical="center" wrapText="1"/>
    </xf>
    <xf numFmtId="0" fontId="10" fillId="0" borderId="26" xfId="0" applyFont="1" applyBorder="1" applyAlignment="1">
      <alignment horizontal="left" vertical="top" wrapText="1"/>
    </xf>
    <xf numFmtId="0" fontId="10" fillId="0" borderId="26" xfId="0" applyFont="1" applyBorder="1" applyAlignment="1">
      <alignment horizontal="center" vertical="center" wrapText="1"/>
    </xf>
    <xf numFmtId="0" fontId="10" fillId="0" borderId="24" xfId="0" applyFont="1" applyBorder="1" applyAlignment="1">
      <alignment horizontal="justify" vertical="center" wrapText="1"/>
    </xf>
    <xf numFmtId="164" fontId="6" fillId="0" borderId="24" xfId="0" applyNumberFormat="1" applyFont="1" applyBorder="1" applyAlignment="1">
      <alignment horizontal="center" vertical="center"/>
    </xf>
    <xf numFmtId="0" fontId="5" fillId="0" borderId="10" xfId="0" applyFont="1" applyFill="1" applyBorder="1" applyAlignment="1">
      <alignment horizontal="left" vertical="top"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5" fillId="0" borderId="2" xfId="0" applyFont="1" applyFill="1" applyBorder="1" applyAlignment="1">
      <alignment horizontal="justify" vertical="center" wrapText="1"/>
    </xf>
    <xf numFmtId="3" fontId="6" fillId="0" borderId="4" xfId="0" applyNumberFormat="1" applyFont="1" applyFill="1" applyBorder="1" applyAlignment="1">
      <alignment horizontal="center" vertical="center"/>
    </xf>
    <xf numFmtId="164" fontId="6" fillId="0" borderId="5" xfId="0" applyNumberFormat="1" applyFont="1" applyFill="1" applyBorder="1" applyAlignment="1">
      <alignment horizontal="center" vertical="center"/>
    </xf>
    <xf numFmtId="164" fontId="6" fillId="0" borderId="2" xfId="0" applyNumberFormat="1" applyFont="1" applyFill="1" applyBorder="1" applyAlignment="1" applyProtection="1">
      <alignment horizontal="center" vertical="center"/>
      <protection locked="0"/>
    </xf>
    <xf numFmtId="164" fontId="6" fillId="0" borderId="3"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2" xfId="0" applyFont="1" applyFill="1" applyBorder="1" applyAlignment="1">
      <alignment horizontal="justify" vertical="center" wrapText="1"/>
    </xf>
    <xf numFmtId="0" fontId="6" fillId="0" borderId="5" xfId="0" applyFont="1" applyFill="1" applyBorder="1" applyAlignment="1">
      <alignment horizontal="center" vertical="center"/>
    </xf>
    <xf numFmtId="2" fontId="6" fillId="0" borderId="3" xfId="0" applyNumberFormat="1" applyFont="1" applyFill="1" applyBorder="1" applyAlignment="1">
      <alignment horizontal="center"/>
    </xf>
    <xf numFmtId="0" fontId="6" fillId="0" borderId="0" xfId="0" applyFont="1" applyFill="1"/>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8" fillId="0" borderId="19" xfId="0" applyFont="1" applyBorder="1" applyAlignment="1">
      <alignment horizontal="center" wrapText="1"/>
    </xf>
    <xf numFmtId="0" fontId="8" fillId="0" borderId="0" xfId="0" applyFont="1" applyAlignment="1">
      <alignment horizontal="center" wrapText="1"/>
    </xf>
    <xf numFmtId="0" fontId="8" fillId="0" borderId="20" xfId="0" applyFont="1" applyBorder="1" applyAlignment="1">
      <alignment horizont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xf>
    <xf numFmtId="0" fontId="7" fillId="0" borderId="3" xfId="0" applyFont="1" applyBorder="1" applyAlignment="1">
      <alignment horizontal="center" vertical="center"/>
    </xf>
  </cellXfs>
  <cellStyles count="4">
    <cellStyle name="Comma" xfId="1" builtinId="3"/>
    <cellStyle name="Comma 2" xfId="3" xr:uid="{00000000-0005-0000-0000-000001000000}"/>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89"/>
  <sheetViews>
    <sheetView showGridLines="0" tabSelected="1" zoomScaleNormal="100" zoomScaleSheetLayoutView="100" workbookViewId="0">
      <selection activeCell="K85" sqref="K85"/>
    </sheetView>
  </sheetViews>
  <sheetFormatPr defaultColWidth="9.109375" defaultRowHeight="13.8" x14ac:dyDescent="0.25"/>
  <cols>
    <col min="1" max="1" width="9.109375" style="3"/>
    <col min="2" max="2" width="4.44140625" style="24" bestFit="1" customWidth="1"/>
    <col min="3" max="3" width="3.109375" style="22" bestFit="1" customWidth="1"/>
    <col min="4" max="4" width="4" style="22" customWidth="1"/>
    <col min="5" max="5" width="3.5546875" style="8" bestFit="1" customWidth="1"/>
    <col min="6" max="6" width="58.88671875" style="9" customWidth="1"/>
    <col min="7" max="7" width="8.44140625" style="44" customWidth="1"/>
    <col min="8" max="8" width="7.44140625" style="45" customWidth="1"/>
    <col min="9" max="9" width="17.6640625" style="45" customWidth="1"/>
    <col min="10" max="10" width="23.33203125" style="30" hidden="1" customWidth="1"/>
    <col min="11" max="11" width="20.6640625" style="35" customWidth="1"/>
    <col min="12" max="16384" width="9.109375" style="3"/>
  </cols>
  <sheetData>
    <row r="1" spans="2:11" s="1" customFormat="1" ht="16.2" thickTop="1" x14ac:dyDescent="0.3">
      <c r="B1" s="105" t="s">
        <v>8</v>
      </c>
      <c r="C1" s="106"/>
      <c r="D1" s="106"/>
      <c r="E1" s="106"/>
      <c r="F1" s="106"/>
      <c r="G1" s="106"/>
      <c r="H1" s="106"/>
      <c r="I1" s="106"/>
      <c r="J1" s="106"/>
      <c r="K1" s="107"/>
    </row>
    <row r="2" spans="2:11" s="1" customFormat="1" ht="15.75" customHeight="1" x14ac:dyDescent="0.3">
      <c r="B2" s="108" t="s">
        <v>52</v>
      </c>
      <c r="C2" s="109"/>
      <c r="D2" s="109"/>
      <c r="E2" s="109"/>
      <c r="F2" s="109"/>
      <c r="G2" s="109"/>
      <c r="H2" s="109"/>
      <c r="I2" s="109"/>
      <c r="J2" s="109"/>
      <c r="K2" s="110"/>
    </row>
    <row r="3" spans="2:11" s="1" customFormat="1" ht="15.75" customHeight="1" x14ac:dyDescent="0.3">
      <c r="B3" s="108" t="s">
        <v>51</v>
      </c>
      <c r="C3" s="109"/>
      <c r="D3" s="109"/>
      <c r="E3" s="109"/>
      <c r="F3" s="109"/>
      <c r="G3" s="109"/>
      <c r="H3" s="109"/>
      <c r="I3" s="109"/>
      <c r="J3" s="109"/>
      <c r="K3" s="110"/>
    </row>
    <row r="4" spans="2:11" x14ac:dyDescent="0.25">
      <c r="B4" s="16"/>
      <c r="C4" s="27"/>
      <c r="D4" s="17"/>
      <c r="E4" s="17"/>
      <c r="F4" s="17"/>
      <c r="G4" s="36"/>
      <c r="H4" s="36"/>
      <c r="I4" s="36"/>
      <c r="J4" s="18"/>
      <c r="K4" s="31"/>
    </row>
    <row r="5" spans="2:11" s="4" customFormat="1" ht="30" customHeight="1" x14ac:dyDescent="0.25">
      <c r="B5" s="111" t="s">
        <v>9</v>
      </c>
      <c r="C5" s="112"/>
      <c r="D5" s="112"/>
      <c r="E5" s="112"/>
      <c r="F5" s="112"/>
      <c r="G5" s="112"/>
      <c r="H5" s="112"/>
      <c r="I5" s="112"/>
      <c r="J5" s="112"/>
      <c r="K5" s="113"/>
    </row>
    <row r="6" spans="2:11" ht="14.25" customHeight="1" x14ac:dyDescent="0.25">
      <c r="B6" s="114" t="s">
        <v>0</v>
      </c>
      <c r="C6" s="115"/>
      <c r="D6" s="115"/>
      <c r="E6" s="116"/>
      <c r="F6" s="5" t="s">
        <v>1</v>
      </c>
      <c r="G6" s="117" t="s">
        <v>7</v>
      </c>
      <c r="H6" s="118"/>
      <c r="I6" s="20" t="s">
        <v>2</v>
      </c>
      <c r="J6" s="6" t="s">
        <v>3</v>
      </c>
      <c r="K6" s="7" t="s">
        <v>3</v>
      </c>
    </row>
    <row r="7" spans="2:11" ht="64.95" customHeight="1" x14ac:dyDescent="0.25">
      <c r="B7" s="11">
        <v>1</v>
      </c>
      <c r="C7" s="10"/>
      <c r="D7" s="2"/>
      <c r="E7" s="2"/>
      <c r="F7" s="13" t="s">
        <v>53</v>
      </c>
      <c r="G7" s="37"/>
      <c r="H7" s="38"/>
      <c r="I7" s="47"/>
      <c r="J7" s="28"/>
      <c r="K7" s="32"/>
    </row>
    <row r="8" spans="2:11" ht="24.9" customHeight="1" x14ac:dyDescent="0.25">
      <c r="B8" s="11"/>
      <c r="C8" s="46" t="s">
        <v>10</v>
      </c>
      <c r="D8" s="46"/>
      <c r="E8" s="10"/>
      <c r="F8" s="14" t="s">
        <v>54</v>
      </c>
      <c r="G8" s="37">
        <v>4784</v>
      </c>
      <c r="H8" s="38" t="s">
        <v>4</v>
      </c>
      <c r="I8" s="47"/>
      <c r="J8" s="28"/>
      <c r="K8" s="32">
        <f t="shared" ref="K8:K9" si="0">SUM($I8*$G8)</f>
        <v>0</v>
      </c>
    </row>
    <row r="9" spans="2:11" ht="24.9" customHeight="1" x14ac:dyDescent="0.25">
      <c r="B9" s="11"/>
      <c r="C9" s="46" t="s">
        <v>11</v>
      </c>
      <c r="D9" s="46"/>
      <c r="E9" s="10"/>
      <c r="F9" s="14" t="s">
        <v>55</v>
      </c>
      <c r="G9" s="37">
        <v>8320</v>
      </c>
      <c r="H9" s="38" t="s">
        <v>4</v>
      </c>
      <c r="I9" s="47"/>
      <c r="J9" s="28"/>
      <c r="K9" s="32">
        <f t="shared" si="0"/>
        <v>0</v>
      </c>
    </row>
    <row r="10" spans="2:11" ht="124.2" x14ac:dyDescent="0.25">
      <c r="B10" s="11">
        <v>2</v>
      </c>
      <c r="C10" s="10"/>
      <c r="D10" s="2"/>
      <c r="E10" s="2"/>
      <c r="F10" s="13" t="s">
        <v>73</v>
      </c>
      <c r="G10" s="37"/>
      <c r="H10" s="38"/>
      <c r="I10" s="39"/>
      <c r="J10" s="32"/>
      <c r="K10" s="59"/>
    </row>
    <row r="11" spans="2:11" x14ac:dyDescent="0.25">
      <c r="B11" s="11"/>
      <c r="C11" s="10" t="s">
        <v>10</v>
      </c>
      <c r="D11" s="10"/>
      <c r="E11" s="10"/>
      <c r="F11" s="14" t="s">
        <v>72</v>
      </c>
      <c r="G11" s="37"/>
      <c r="H11" s="38"/>
      <c r="I11" s="39"/>
      <c r="J11" s="32"/>
      <c r="K11" s="59"/>
    </row>
    <row r="12" spans="2:11" ht="24.9" customHeight="1" x14ac:dyDescent="0.25">
      <c r="B12" s="11"/>
      <c r="C12" s="10"/>
      <c r="D12" s="10" t="s">
        <v>13</v>
      </c>
      <c r="E12" s="10"/>
      <c r="F12" s="14" t="s">
        <v>65</v>
      </c>
      <c r="G12" s="37"/>
      <c r="H12" s="38"/>
      <c r="I12" s="39"/>
      <c r="J12" s="32"/>
      <c r="K12" s="59"/>
    </row>
    <row r="13" spans="2:11" ht="24.9" customHeight="1" x14ac:dyDescent="0.25">
      <c r="B13" s="11"/>
      <c r="C13" s="10"/>
      <c r="D13" s="10"/>
      <c r="E13" s="10" t="s">
        <v>66</v>
      </c>
      <c r="F13" s="14" t="s">
        <v>67</v>
      </c>
      <c r="G13" s="37">
        <v>3</v>
      </c>
      <c r="H13" s="38" t="s">
        <v>5</v>
      </c>
      <c r="I13" s="39"/>
      <c r="J13" s="32">
        <f>SUM($I13*$G13)</f>
        <v>0</v>
      </c>
      <c r="K13" s="32">
        <f t="shared" ref="K13:K18" si="1">SUM($I13*$G13)</f>
        <v>0</v>
      </c>
    </row>
    <row r="14" spans="2:11" ht="30" customHeight="1" x14ac:dyDescent="0.25">
      <c r="B14" s="11"/>
      <c r="C14" s="10"/>
      <c r="D14" s="10"/>
      <c r="E14" s="10" t="s">
        <v>68</v>
      </c>
      <c r="F14" s="14" t="s">
        <v>69</v>
      </c>
      <c r="G14" s="37">
        <v>30</v>
      </c>
      <c r="H14" s="38" t="s">
        <v>4</v>
      </c>
      <c r="I14" s="39"/>
      <c r="J14" s="32">
        <f>SUM($I14*$G14)</f>
        <v>0</v>
      </c>
      <c r="K14" s="32">
        <f t="shared" si="1"/>
        <v>0</v>
      </c>
    </row>
    <row r="15" spans="2:11" ht="24.9" customHeight="1" x14ac:dyDescent="0.25">
      <c r="B15" s="21"/>
      <c r="C15" s="25"/>
      <c r="D15" s="25" t="s">
        <v>14</v>
      </c>
      <c r="E15" s="12"/>
      <c r="F15" s="14" t="s">
        <v>70</v>
      </c>
      <c r="G15" s="37"/>
      <c r="H15" s="38"/>
      <c r="I15" s="39"/>
      <c r="J15" s="32"/>
      <c r="K15" s="59"/>
    </row>
    <row r="16" spans="2:11" ht="24.9" customHeight="1" x14ac:dyDescent="0.25">
      <c r="B16" s="21"/>
      <c r="C16" s="25"/>
      <c r="D16" s="25"/>
      <c r="E16" s="12" t="s">
        <v>66</v>
      </c>
      <c r="F16" s="14" t="s">
        <v>67</v>
      </c>
      <c r="G16" s="37">
        <v>3</v>
      </c>
      <c r="H16" s="38" t="s">
        <v>5</v>
      </c>
      <c r="I16" s="39"/>
      <c r="J16" s="32">
        <f>SUM($I16*$G16)</f>
        <v>0</v>
      </c>
      <c r="K16" s="32">
        <f t="shared" si="1"/>
        <v>0</v>
      </c>
    </row>
    <row r="17" spans="2:11" ht="30" customHeight="1" x14ac:dyDescent="0.25">
      <c r="B17" s="11"/>
      <c r="C17" s="10"/>
      <c r="D17" s="10"/>
      <c r="E17" s="10" t="s">
        <v>68</v>
      </c>
      <c r="F17" s="14" t="s">
        <v>71</v>
      </c>
      <c r="G17" s="37">
        <v>30</v>
      </c>
      <c r="H17" s="38" t="s">
        <v>4</v>
      </c>
      <c r="I17" s="39"/>
      <c r="J17" s="32">
        <f>SUM($I17*$G17)</f>
        <v>0</v>
      </c>
      <c r="K17" s="32">
        <f t="shared" si="1"/>
        <v>0</v>
      </c>
    </row>
    <row r="18" spans="2:11" ht="24.9" customHeight="1" x14ac:dyDescent="0.25">
      <c r="B18" s="11"/>
      <c r="C18" s="10"/>
      <c r="D18" s="25" t="s">
        <v>15</v>
      </c>
      <c r="E18" s="10"/>
      <c r="F18" s="14" t="s">
        <v>77</v>
      </c>
      <c r="G18" s="37">
        <v>10</v>
      </c>
      <c r="H18" s="38" t="s">
        <v>4</v>
      </c>
      <c r="I18" s="39"/>
      <c r="J18" s="32">
        <f>SUM($I18*$G18)</f>
        <v>0</v>
      </c>
      <c r="K18" s="32">
        <f t="shared" si="1"/>
        <v>0</v>
      </c>
    </row>
    <row r="19" spans="2:11" ht="78.75" customHeight="1" x14ac:dyDescent="0.25">
      <c r="B19" s="11">
        <v>3</v>
      </c>
      <c r="C19" s="10"/>
      <c r="D19" s="2"/>
      <c r="E19" s="2"/>
      <c r="F19" s="13" t="s">
        <v>56</v>
      </c>
      <c r="G19" s="37"/>
      <c r="H19" s="38"/>
      <c r="I19" s="48"/>
      <c r="J19" s="28">
        <f>SUM($G19*$I19)</f>
        <v>0</v>
      </c>
      <c r="K19" s="32"/>
    </row>
    <row r="20" spans="2:11" ht="24.9" customHeight="1" x14ac:dyDescent="0.25">
      <c r="B20" s="11"/>
      <c r="C20" s="46" t="s">
        <v>10</v>
      </c>
      <c r="D20" s="46"/>
      <c r="E20" s="10"/>
      <c r="F20" s="14" t="s">
        <v>57</v>
      </c>
      <c r="G20" s="37"/>
      <c r="H20" s="38"/>
      <c r="I20" s="47"/>
      <c r="J20" s="28"/>
      <c r="K20" s="32"/>
    </row>
    <row r="21" spans="2:11" ht="24.9" customHeight="1" x14ac:dyDescent="0.25">
      <c r="B21" s="11"/>
      <c r="C21" s="46"/>
      <c r="D21" s="46" t="s">
        <v>13</v>
      </c>
      <c r="E21" s="10"/>
      <c r="F21" s="14" t="s">
        <v>58</v>
      </c>
      <c r="G21" s="37">
        <v>4784</v>
      </c>
      <c r="H21" s="38" t="s">
        <v>4</v>
      </c>
      <c r="I21" s="47"/>
      <c r="J21" s="28"/>
      <c r="K21" s="32">
        <f>SUM($I21*$G21)</f>
        <v>0</v>
      </c>
    </row>
    <row r="22" spans="2:11" ht="24.9" customHeight="1" x14ac:dyDescent="0.25">
      <c r="B22" s="11"/>
      <c r="C22" s="46" t="s">
        <v>11</v>
      </c>
      <c r="D22" s="46"/>
      <c r="E22" s="10"/>
      <c r="F22" s="14" t="s">
        <v>32</v>
      </c>
      <c r="G22" s="37"/>
      <c r="H22" s="38"/>
      <c r="I22" s="47"/>
      <c r="J22" s="28"/>
      <c r="K22" s="32"/>
    </row>
    <row r="23" spans="2:11" ht="24.9" customHeight="1" x14ac:dyDescent="0.25">
      <c r="B23" s="11"/>
      <c r="C23" s="46"/>
      <c r="D23" s="46" t="s">
        <v>13</v>
      </c>
      <c r="E23" s="10"/>
      <c r="F23" s="14" t="s">
        <v>33</v>
      </c>
      <c r="G23" s="37">
        <v>6589</v>
      </c>
      <c r="H23" s="38" t="s">
        <v>4</v>
      </c>
      <c r="I23" s="47"/>
      <c r="J23" s="28"/>
      <c r="K23" s="32">
        <f>SUM($I23*$G23)</f>
        <v>0</v>
      </c>
    </row>
    <row r="24" spans="2:11" ht="24.9" customHeight="1" x14ac:dyDescent="0.25">
      <c r="B24" s="11"/>
      <c r="C24" s="46"/>
      <c r="D24" s="46" t="s">
        <v>14</v>
      </c>
      <c r="E24" s="10"/>
      <c r="F24" s="14" t="s">
        <v>34</v>
      </c>
      <c r="G24" s="37">
        <v>1731</v>
      </c>
      <c r="H24" s="38" t="s">
        <v>4</v>
      </c>
      <c r="I24" s="47"/>
      <c r="J24" s="28"/>
      <c r="K24" s="32">
        <f>SUM($I24*$G24)</f>
        <v>0</v>
      </c>
    </row>
    <row r="25" spans="2:11" ht="33" customHeight="1" x14ac:dyDescent="0.25">
      <c r="B25" s="11"/>
      <c r="C25" s="46" t="s">
        <v>12</v>
      </c>
      <c r="D25" s="46"/>
      <c r="E25" s="10"/>
      <c r="F25" s="14" t="s">
        <v>61</v>
      </c>
      <c r="G25" s="37"/>
      <c r="H25" s="38"/>
      <c r="I25" s="39"/>
      <c r="J25" s="28"/>
      <c r="K25" s="32"/>
    </row>
    <row r="26" spans="2:11" ht="24.9" customHeight="1" x14ac:dyDescent="0.25">
      <c r="B26" s="11"/>
      <c r="C26" s="46"/>
      <c r="D26" s="46" t="s">
        <v>13</v>
      </c>
      <c r="E26" s="10"/>
      <c r="F26" s="14" t="s">
        <v>59</v>
      </c>
      <c r="G26" s="37">
        <v>5</v>
      </c>
      <c r="H26" s="38" t="s">
        <v>5</v>
      </c>
      <c r="I26" s="39"/>
      <c r="J26" s="28"/>
      <c r="K26" s="32">
        <f t="shared" ref="K26:K27" si="2">SUM($I26*$G26)</f>
        <v>0</v>
      </c>
    </row>
    <row r="27" spans="2:11" ht="24.9" customHeight="1" x14ac:dyDescent="0.25">
      <c r="B27" s="11"/>
      <c r="C27" s="46"/>
      <c r="D27" s="46" t="s">
        <v>14</v>
      </c>
      <c r="E27" s="10"/>
      <c r="F27" s="14" t="s">
        <v>60</v>
      </c>
      <c r="G27" s="37">
        <v>2</v>
      </c>
      <c r="H27" s="38" t="s">
        <v>5</v>
      </c>
      <c r="I27" s="39"/>
      <c r="J27" s="28"/>
      <c r="K27" s="32">
        <f t="shared" si="2"/>
        <v>0</v>
      </c>
    </row>
    <row r="28" spans="2:11" ht="69" customHeight="1" x14ac:dyDescent="0.25">
      <c r="B28" s="11">
        <v>4</v>
      </c>
      <c r="C28" s="10"/>
      <c r="D28" s="2"/>
      <c r="E28" s="2"/>
      <c r="F28" s="13" t="s">
        <v>27</v>
      </c>
      <c r="G28" s="37"/>
      <c r="H28" s="38"/>
      <c r="I28" s="48"/>
      <c r="J28" s="28">
        <f>SUM($G28*$I28)</f>
        <v>0</v>
      </c>
      <c r="K28" s="32"/>
    </row>
    <row r="29" spans="2:11" ht="124.2" x14ac:dyDescent="0.25">
      <c r="B29" s="11"/>
      <c r="C29" s="46" t="s">
        <v>10</v>
      </c>
      <c r="D29" s="46"/>
      <c r="E29" s="10"/>
      <c r="F29" s="14" t="s">
        <v>62</v>
      </c>
      <c r="G29" s="37">
        <v>1</v>
      </c>
      <c r="H29" s="38" t="s">
        <v>28</v>
      </c>
      <c r="I29" s="47"/>
      <c r="J29" s="28"/>
      <c r="K29" s="32">
        <f t="shared" ref="K29:K31" si="3">G29*I29</f>
        <v>0</v>
      </c>
    </row>
    <row r="30" spans="2:11" ht="96.6" x14ac:dyDescent="0.25">
      <c r="B30" s="11"/>
      <c r="C30" s="51" t="s">
        <v>11</v>
      </c>
      <c r="D30" s="46"/>
      <c r="E30" s="10"/>
      <c r="F30" s="14" t="s">
        <v>29</v>
      </c>
      <c r="G30" s="37">
        <v>1</v>
      </c>
      <c r="H30" s="38" t="s">
        <v>28</v>
      </c>
      <c r="I30" s="47"/>
      <c r="J30" s="28"/>
      <c r="K30" s="32">
        <f t="shared" si="3"/>
        <v>0</v>
      </c>
    </row>
    <row r="31" spans="2:11" ht="70.2" customHeight="1" x14ac:dyDescent="0.25">
      <c r="B31" s="11"/>
      <c r="C31" s="51" t="s">
        <v>12</v>
      </c>
      <c r="D31" s="46"/>
      <c r="E31" s="10"/>
      <c r="F31" s="14" t="s">
        <v>30</v>
      </c>
      <c r="G31" s="37">
        <v>1</v>
      </c>
      <c r="H31" s="38" t="s">
        <v>28</v>
      </c>
      <c r="I31" s="47"/>
      <c r="J31" s="28"/>
      <c r="K31" s="32">
        <f t="shared" si="3"/>
        <v>0</v>
      </c>
    </row>
    <row r="32" spans="2:11" ht="111.75" customHeight="1" x14ac:dyDescent="0.25">
      <c r="B32" s="11">
        <v>5</v>
      </c>
      <c r="C32" s="10"/>
      <c r="D32" s="2"/>
      <c r="E32" s="2"/>
      <c r="F32" s="13" t="s">
        <v>75</v>
      </c>
      <c r="G32" s="37"/>
      <c r="H32" s="38"/>
      <c r="I32" s="39"/>
      <c r="J32" s="28">
        <f>SUM($G32*$I32)</f>
        <v>0</v>
      </c>
      <c r="K32" s="32"/>
    </row>
    <row r="33" spans="2:11" ht="22.2" customHeight="1" x14ac:dyDescent="0.25">
      <c r="B33" s="21"/>
      <c r="C33" s="46" t="s">
        <v>10</v>
      </c>
      <c r="D33" s="25"/>
      <c r="E33" s="12"/>
      <c r="F33" s="101" t="s">
        <v>40</v>
      </c>
      <c r="G33" s="37"/>
      <c r="H33" s="38"/>
      <c r="I33" s="39"/>
      <c r="J33" s="28">
        <f>SUM($G33*$I33)</f>
        <v>0</v>
      </c>
      <c r="K33" s="32"/>
    </row>
    <row r="34" spans="2:11" ht="79.2" customHeight="1" x14ac:dyDescent="0.25">
      <c r="B34" s="11"/>
      <c r="C34" s="10"/>
      <c r="D34" s="46" t="s">
        <v>13</v>
      </c>
      <c r="E34" s="10"/>
      <c r="F34" s="14" t="s">
        <v>37</v>
      </c>
      <c r="G34" s="37">
        <v>1</v>
      </c>
      <c r="H34" s="38" t="s">
        <v>5</v>
      </c>
      <c r="I34" s="39"/>
      <c r="J34" s="28"/>
      <c r="K34" s="32">
        <f t="shared" ref="K34:K39" si="4">SUM($I34*$G34)</f>
        <v>0</v>
      </c>
    </row>
    <row r="35" spans="2:11" ht="81" customHeight="1" x14ac:dyDescent="0.25">
      <c r="B35" s="11"/>
      <c r="C35" s="10"/>
      <c r="D35" s="46" t="s">
        <v>14</v>
      </c>
      <c r="E35" s="10"/>
      <c r="F35" s="14" t="s">
        <v>36</v>
      </c>
      <c r="G35" s="37">
        <v>1</v>
      </c>
      <c r="H35" s="38" t="s">
        <v>5</v>
      </c>
      <c r="I35" s="39"/>
      <c r="J35" s="28"/>
      <c r="K35" s="32">
        <f t="shared" si="4"/>
        <v>0</v>
      </c>
    </row>
    <row r="36" spans="2:11" ht="56.25" customHeight="1" x14ac:dyDescent="0.25">
      <c r="B36" s="11"/>
      <c r="C36" s="10"/>
      <c r="D36" s="46" t="s">
        <v>15</v>
      </c>
      <c r="E36" s="10"/>
      <c r="F36" s="14" t="s">
        <v>20</v>
      </c>
      <c r="G36" s="37">
        <v>1</v>
      </c>
      <c r="H36" s="38" t="s">
        <v>5</v>
      </c>
      <c r="I36" s="39"/>
      <c r="J36" s="28"/>
      <c r="K36" s="32">
        <f t="shared" si="4"/>
        <v>0</v>
      </c>
    </row>
    <row r="37" spans="2:11" ht="70.2" customHeight="1" x14ac:dyDescent="0.25">
      <c r="B37" s="11"/>
      <c r="C37" s="10"/>
      <c r="D37" s="46" t="s">
        <v>16</v>
      </c>
      <c r="E37" s="10"/>
      <c r="F37" s="14" t="s">
        <v>22</v>
      </c>
      <c r="G37" s="37">
        <v>5</v>
      </c>
      <c r="H37" s="38" t="s">
        <v>6</v>
      </c>
      <c r="I37" s="39"/>
      <c r="J37" s="28"/>
      <c r="K37" s="32">
        <f t="shared" si="4"/>
        <v>0</v>
      </c>
    </row>
    <row r="38" spans="2:11" ht="49.95" customHeight="1" x14ac:dyDescent="0.25">
      <c r="B38" s="11"/>
      <c r="C38" s="10"/>
      <c r="D38" s="46" t="s">
        <v>17</v>
      </c>
      <c r="E38" s="10"/>
      <c r="F38" s="14" t="s">
        <v>47</v>
      </c>
      <c r="G38" s="37">
        <v>1</v>
      </c>
      <c r="H38" s="38" t="s">
        <v>5</v>
      </c>
      <c r="I38" s="39"/>
      <c r="J38" s="28"/>
      <c r="K38" s="32">
        <f t="shared" si="4"/>
        <v>0</v>
      </c>
    </row>
    <row r="39" spans="2:11" ht="49.95" customHeight="1" x14ac:dyDescent="0.25">
      <c r="B39" s="11"/>
      <c r="C39" s="10"/>
      <c r="D39" s="46" t="s">
        <v>18</v>
      </c>
      <c r="E39" s="10"/>
      <c r="F39" s="14" t="s">
        <v>89</v>
      </c>
      <c r="G39" s="37">
        <v>1</v>
      </c>
      <c r="H39" s="38" t="s">
        <v>5</v>
      </c>
      <c r="I39" s="39"/>
      <c r="J39" s="28"/>
      <c r="K39" s="32">
        <f t="shared" si="4"/>
        <v>0</v>
      </c>
    </row>
    <row r="40" spans="2:11" ht="22.2" customHeight="1" x14ac:dyDescent="0.25">
      <c r="B40" s="21"/>
      <c r="C40" s="46" t="s">
        <v>11</v>
      </c>
      <c r="D40" s="25"/>
      <c r="E40" s="12"/>
      <c r="F40" s="14" t="s">
        <v>19</v>
      </c>
      <c r="G40" s="37"/>
      <c r="H40" s="38"/>
      <c r="I40" s="39"/>
      <c r="J40" s="28">
        <f>SUM($G40*$I40)</f>
        <v>0</v>
      </c>
      <c r="K40" s="32"/>
    </row>
    <row r="41" spans="2:11" ht="79.2" customHeight="1" x14ac:dyDescent="0.25">
      <c r="B41" s="11"/>
      <c r="C41" s="10"/>
      <c r="D41" s="46" t="s">
        <v>13</v>
      </c>
      <c r="E41" s="10"/>
      <c r="F41" s="14" t="s">
        <v>37</v>
      </c>
      <c r="G41" s="37">
        <v>6</v>
      </c>
      <c r="H41" s="38" t="s">
        <v>5</v>
      </c>
      <c r="I41" s="39"/>
      <c r="J41" s="28"/>
      <c r="K41" s="32">
        <f t="shared" ref="K41:K68" si="5">SUM($I41*$G41)</f>
        <v>0</v>
      </c>
    </row>
    <row r="42" spans="2:11" ht="81" customHeight="1" x14ac:dyDescent="0.25">
      <c r="B42" s="11"/>
      <c r="C42" s="10"/>
      <c r="D42" s="46" t="s">
        <v>14</v>
      </c>
      <c r="E42" s="10"/>
      <c r="F42" s="14" t="s">
        <v>36</v>
      </c>
      <c r="G42" s="37">
        <v>2</v>
      </c>
      <c r="H42" s="38" t="s">
        <v>5</v>
      </c>
      <c r="I42" s="39"/>
      <c r="J42" s="28"/>
      <c r="K42" s="32">
        <f t="shared" si="5"/>
        <v>0</v>
      </c>
    </row>
    <row r="43" spans="2:11" ht="58.5" customHeight="1" x14ac:dyDescent="0.25">
      <c r="B43" s="11"/>
      <c r="C43" s="10"/>
      <c r="D43" s="46" t="s">
        <v>15</v>
      </c>
      <c r="E43" s="10"/>
      <c r="F43" s="14" t="s">
        <v>20</v>
      </c>
      <c r="G43" s="37">
        <v>2</v>
      </c>
      <c r="H43" s="38" t="s">
        <v>5</v>
      </c>
      <c r="I43" s="39"/>
      <c r="J43" s="28"/>
      <c r="K43" s="32">
        <f t="shared" si="5"/>
        <v>0</v>
      </c>
    </row>
    <row r="44" spans="2:11" ht="70.2" customHeight="1" x14ac:dyDescent="0.25">
      <c r="B44" s="11"/>
      <c r="C44" s="10"/>
      <c r="D44" s="46" t="s">
        <v>16</v>
      </c>
      <c r="E44" s="10"/>
      <c r="F44" s="14" t="s">
        <v>22</v>
      </c>
      <c r="G44" s="37">
        <v>15</v>
      </c>
      <c r="H44" s="38" t="s">
        <v>6</v>
      </c>
      <c r="I44" s="39"/>
      <c r="J44" s="28"/>
      <c r="K44" s="32">
        <f t="shared" si="5"/>
        <v>0</v>
      </c>
    </row>
    <row r="45" spans="2:11" ht="49.95" customHeight="1" x14ac:dyDescent="0.25">
      <c r="B45" s="11"/>
      <c r="C45" s="10"/>
      <c r="D45" s="46" t="s">
        <v>17</v>
      </c>
      <c r="E45" s="10"/>
      <c r="F45" s="14" t="s">
        <v>47</v>
      </c>
      <c r="G45" s="37">
        <v>1</v>
      </c>
      <c r="H45" s="38" t="s">
        <v>5</v>
      </c>
      <c r="I45" s="39"/>
      <c r="J45" s="28"/>
      <c r="K45" s="32">
        <f t="shared" si="5"/>
        <v>0</v>
      </c>
    </row>
    <row r="46" spans="2:11" ht="49.95" customHeight="1" x14ac:dyDescent="0.25">
      <c r="B46" s="11"/>
      <c r="C46" s="10"/>
      <c r="D46" s="46" t="s">
        <v>18</v>
      </c>
      <c r="E46" s="10"/>
      <c r="F46" s="14" t="s">
        <v>21</v>
      </c>
      <c r="G46" s="37">
        <v>2</v>
      </c>
      <c r="H46" s="38" t="s">
        <v>5</v>
      </c>
      <c r="I46" s="39"/>
      <c r="J46" s="28"/>
      <c r="K46" s="32">
        <f t="shared" si="5"/>
        <v>0</v>
      </c>
    </row>
    <row r="47" spans="2:11" ht="22.2" customHeight="1" x14ac:dyDescent="0.25">
      <c r="B47" s="21"/>
      <c r="C47" s="51" t="s">
        <v>12</v>
      </c>
      <c r="D47" s="25"/>
      <c r="E47" s="12"/>
      <c r="F47" s="14" t="s">
        <v>24</v>
      </c>
      <c r="G47" s="37"/>
      <c r="H47" s="38"/>
      <c r="I47" s="39"/>
      <c r="J47" s="28">
        <f>SUM($G47*$I47)</f>
        <v>0</v>
      </c>
      <c r="K47" s="32"/>
    </row>
    <row r="48" spans="2:11" ht="81.599999999999994" customHeight="1" x14ac:dyDescent="0.25">
      <c r="B48" s="11"/>
      <c r="C48" s="10"/>
      <c r="D48" s="46" t="s">
        <v>13</v>
      </c>
      <c r="E48" s="10"/>
      <c r="F48" s="14" t="s">
        <v>37</v>
      </c>
      <c r="G48" s="37">
        <v>8</v>
      </c>
      <c r="H48" s="38" t="s">
        <v>5</v>
      </c>
      <c r="I48" s="39"/>
      <c r="J48" s="28"/>
      <c r="K48" s="32">
        <f t="shared" si="5"/>
        <v>0</v>
      </c>
    </row>
    <row r="49" spans="2:11" ht="79.2" customHeight="1" x14ac:dyDescent="0.25">
      <c r="B49" s="11"/>
      <c r="C49" s="10"/>
      <c r="D49" s="46" t="s">
        <v>14</v>
      </c>
      <c r="E49" s="10"/>
      <c r="F49" s="14" t="s">
        <v>36</v>
      </c>
      <c r="G49" s="37">
        <v>4</v>
      </c>
      <c r="H49" s="38" t="s">
        <v>5</v>
      </c>
      <c r="I49" s="39"/>
      <c r="J49" s="28"/>
      <c r="K49" s="32">
        <f t="shared" si="5"/>
        <v>0</v>
      </c>
    </row>
    <row r="50" spans="2:11" ht="58.5" customHeight="1" x14ac:dyDescent="0.25">
      <c r="B50" s="11"/>
      <c r="C50" s="10"/>
      <c r="D50" s="46" t="s">
        <v>15</v>
      </c>
      <c r="E50" s="10"/>
      <c r="F50" s="14" t="s">
        <v>20</v>
      </c>
      <c r="G50" s="37">
        <v>3</v>
      </c>
      <c r="H50" s="38" t="s">
        <v>5</v>
      </c>
      <c r="I50" s="39"/>
      <c r="J50" s="28"/>
      <c r="K50" s="32">
        <f t="shared" si="5"/>
        <v>0</v>
      </c>
    </row>
    <row r="51" spans="2:11" ht="70.2" customHeight="1" x14ac:dyDescent="0.25">
      <c r="B51" s="11"/>
      <c r="C51" s="10"/>
      <c r="D51" s="46" t="s">
        <v>16</v>
      </c>
      <c r="E51" s="10"/>
      <c r="F51" s="14" t="s">
        <v>22</v>
      </c>
      <c r="G51" s="37">
        <v>15</v>
      </c>
      <c r="H51" s="38" t="s">
        <v>6</v>
      </c>
      <c r="I51" s="39"/>
      <c r="J51" s="28"/>
      <c r="K51" s="32">
        <f t="shared" si="5"/>
        <v>0</v>
      </c>
    </row>
    <row r="52" spans="2:11" ht="49.95" customHeight="1" x14ac:dyDescent="0.25">
      <c r="B52" s="11"/>
      <c r="C52" s="10"/>
      <c r="D52" s="46" t="s">
        <v>17</v>
      </c>
      <c r="E52" s="10"/>
      <c r="F52" s="14" t="s">
        <v>21</v>
      </c>
      <c r="G52" s="37">
        <v>3</v>
      </c>
      <c r="H52" s="38" t="s">
        <v>5</v>
      </c>
      <c r="I52" s="39"/>
      <c r="J52" s="28"/>
      <c r="K52" s="32">
        <f t="shared" si="5"/>
        <v>0</v>
      </c>
    </row>
    <row r="53" spans="2:11" ht="22.2" customHeight="1" x14ac:dyDescent="0.25">
      <c r="B53" s="21"/>
      <c r="C53" s="51" t="s">
        <v>26</v>
      </c>
      <c r="D53" s="25"/>
      <c r="E53" s="12"/>
      <c r="F53" s="14" t="s">
        <v>63</v>
      </c>
      <c r="G53" s="37"/>
      <c r="H53" s="38"/>
      <c r="I53" s="39"/>
      <c r="J53" s="28">
        <f>SUM($G53*$I53)</f>
        <v>0</v>
      </c>
      <c r="K53" s="32"/>
    </row>
    <row r="54" spans="2:11" ht="81.599999999999994" customHeight="1" x14ac:dyDescent="0.25">
      <c r="B54" s="11"/>
      <c r="C54" s="10"/>
      <c r="D54" s="46" t="s">
        <v>13</v>
      </c>
      <c r="E54" s="10"/>
      <c r="F54" s="14" t="s">
        <v>37</v>
      </c>
      <c r="G54" s="37">
        <v>1</v>
      </c>
      <c r="H54" s="38" t="s">
        <v>5</v>
      </c>
      <c r="I54" s="39"/>
      <c r="J54" s="28"/>
      <c r="K54" s="32">
        <f t="shared" si="5"/>
        <v>0</v>
      </c>
    </row>
    <row r="55" spans="2:11" ht="79.2" customHeight="1" x14ac:dyDescent="0.25">
      <c r="B55" s="11"/>
      <c r="C55" s="10"/>
      <c r="D55" s="46" t="s">
        <v>14</v>
      </c>
      <c r="E55" s="10"/>
      <c r="F55" s="14" t="s">
        <v>36</v>
      </c>
      <c r="G55" s="37">
        <v>1</v>
      </c>
      <c r="H55" s="38" t="s">
        <v>5</v>
      </c>
      <c r="I55" s="39"/>
      <c r="J55" s="28"/>
      <c r="K55" s="32">
        <f t="shared" si="5"/>
        <v>0</v>
      </c>
    </row>
    <row r="56" spans="2:11" ht="49.95" customHeight="1" x14ac:dyDescent="0.25">
      <c r="B56" s="11"/>
      <c r="C56" s="10"/>
      <c r="D56" s="46" t="s">
        <v>15</v>
      </c>
      <c r="E56" s="10"/>
      <c r="F56" s="14" t="s">
        <v>20</v>
      </c>
      <c r="G56" s="37">
        <v>1</v>
      </c>
      <c r="H56" s="38" t="s">
        <v>5</v>
      </c>
      <c r="I56" s="39"/>
      <c r="J56" s="28"/>
      <c r="K56" s="32">
        <f t="shared" si="5"/>
        <v>0</v>
      </c>
    </row>
    <row r="57" spans="2:11" ht="70.2" customHeight="1" x14ac:dyDescent="0.25">
      <c r="B57" s="11"/>
      <c r="C57" s="10"/>
      <c r="D57" s="46" t="s">
        <v>16</v>
      </c>
      <c r="E57" s="10"/>
      <c r="F57" s="14" t="s">
        <v>22</v>
      </c>
      <c r="G57" s="37">
        <v>2</v>
      </c>
      <c r="H57" s="38" t="s">
        <v>6</v>
      </c>
      <c r="I57" s="39"/>
      <c r="J57" s="28"/>
      <c r="K57" s="32">
        <f t="shared" si="5"/>
        <v>0</v>
      </c>
    </row>
    <row r="58" spans="2:11" ht="49.95" customHeight="1" x14ac:dyDescent="0.25">
      <c r="B58" s="11"/>
      <c r="C58" s="10"/>
      <c r="D58" s="46" t="s">
        <v>17</v>
      </c>
      <c r="E58" s="10"/>
      <c r="F58" s="14" t="s">
        <v>21</v>
      </c>
      <c r="G58" s="37">
        <v>1</v>
      </c>
      <c r="H58" s="38" t="s">
        <v>5</v>
      </c>
      <c r="I58" s="39"/>
      <c r="J58" s="28"/>
      <c r="K58" s="32">
        <f t="shared" si="5"/>
        <v>0</v>
      </c>
    </row>
    <row r="59" spans="2:11" ht="50.1" customHeight="1" x14ac:dyDescent="0.25">
      <c r="B59" s="11"/>
      <c r="C59" s="25" t="s">
        <v>38</v>
      </c>
      <c r="D59" s="10"/>
      <c r="E59" s="10"/>
      <c r="F59" s="14" t="s">
        <v>42</v>
      </c>
      <c r="G59" s="37"/>
      <c r="H59" s="38"/>
      <c r="I59" s="39"/>
      <c r="J59" s="28"/>
      <c r="K59" s="32"/>
    </row>
    <row r="60" spans="2:11" ht="30" customHeight="1" x14ac:dyDescent="0.25">
      <c r="B60" s="11"/>
      <c r="C60" s="10"/>
      <c r="D60" s="46" t="s">
        <v>13</v>
      </c>
      <c r="E60" s="10"/>
      <c r="F60" s="14" t="s">
        <v>43</v>
      </c>
      <c r="G60" s="37">
        <v>5</v>
      </c>
      <c r="H60" s="38" t="s">
        <v>5</v>
      </c>
      <c r="I60" s="39"/>
      <c r="J60" s="28"/>
      <c r="K60" s="32">
        <f t="shared" si="5"/>
        <v>0</v>
      </c>
    </row>
    <row r="61" spans="2:11" ht="30" customHeight="1" x14ac:dyDescent="0.25">
      <c r="B61" s="11"/>
      <c r="C61" s="10"/>
      <c r="D61" s="46" t="s">
        <v>14</v>
      </c>
      <c r="E61" s="10"/>
      <c r="F61" s="14" t="s">
        <v>44</v>
      </c>
      <c r="G61" s="37">
        <v>2</v>
      </c>
      <c r="H61" s="38" t="s">
        <v>5</v>
      </c>
      <c r="I61" s="39"/>
      <c r="J61" s="28"/>
      <c r="K61" s="32">
        <f t="shared" si="5"/>
        <v>0</v>
      </c>
    </row>
    <row r="62" spans="2:11" ht="78" customHeight="1" x14ac:dyDescent="0.25">
      <c r="B62" s="11"/>
      <c r="C62" s="25" t="s">
        <v>39</v>
      </c>
      <c r="D62" s="10"/>
      <c r="E62" s="10"/>
      <c r="F62" s="14" t="s">
        <v>45</v>
      </c>
      <c r="G62" s="37">
        <v>10</v>
      </c>
      <c r="H62" s="38" t="s">
        <v>5</v>
      </c>
      <c r="I62" s="39"/>
      <c r="J62" s="28"/>
      <c r="K62" s="32">
        <f t="shared" si="5"/>
        <v>0</v>
      </c>
    </row>
    <row r="63" spans="2:11" ht="109.95" customHeight="1" x14ac:dyDescent="0.25">
      <c r="B63" s="11"/>
      <c r="C63" s="25" t="s">
        <v>41</v>
      </c>
      <c r="D63" s="10"/>
      <c r="E63" s="10"/>
      <c r="F63" s="14" t="s">
        <v>25</v>
      </c>
      <c r="G63" s="37">
        <v>25</v>
      </c>
      <c r="H63" s="38" t="s">
        <v>6</v>
      </c>
      <c r="I63" s="39"/>
      <c r="J63" s="28"/>
      <c r="K63" s="32">
        <f t="shared" si="5"/>
        <v>0</v>
      </c>
    </row>
    <row r="64" spans="2:11" ht="165.6" x14ac:dyDescent="0.25">
      <c r="B64" s="11">
        <v>6</v>
      </c>
      <c r="C64" s="10"/>
      <c r="D64" s="2"/>
      <c r="E64" s="2"/>
      <c r="F64" s="13" t="s">
        <v>74</v>
      </c>
      <c r="G64" s="37"/>
      <c r="H64" s="38"/>
      <c r="I64" s="39"/>
      <c r="J64" s="28"/>
      <c r="K64" s="32"/>
    </row>
    <row r="65" spans="2:11" ht="79.2" customHeight="1" x14ac:dyDescent="0.25">
      <c r="B65" s="11"/>
      <c r="C65" s="46" t="s">
        <v>10</v>
      </c>
      <c r="D65" s="46"/>
      <c r="E65" s="10"/>
      <c r="F65" s="14" t="s">
        <v>48</v>
      </c>
      <c r="G65" s="37">
        <v>5</v>
      </c>
      <c r="H65" s="38" t="s">
        <v>5</v>
      </c>
      <c r="I65" s="39"/>
      <c r="J65" s="28"/>
      <c r="K65" s="32">
        <f t="shared" si="5"/>
        <v>0</v>
      </c>
    </row>
    <row r="66" spans="2:11" ht="93" customHeight="1" x14ac:dyDescent="0.25">
      <c r="B66" s="11"/>
      <c r="C66" s="46" t="s">
        <v>11</v>
      </c>
      <c r="D66" s="46"/>
      <c r="E66" s="10"/>
      <c r="F66" s="14" t="s">
        <v>49</v>
      </c>
      <c r="G66" s="37">
        <v>5</v>
      </c>
      <c r="H66" s="38" t="s">
        <v>5</v>
      </c>
      <c r="I66" s="39"/>
      <c r="J66" s="28"/>
      <c r="K66" s="32">
        <f t="shared" si="5"/>
        <v>0</v>
      </c>
    </row>
    <row r="67" spans="2:11" ht="70.2" customHeight="1" x14ac:dyDescent="0.25">
      <c r="B67" s="11"/>
      <c r="C67" s="46" t="s">
        <v>12</v>
      </c>
      <c r="D67" s="46"/>
      <c r="E67" s="10"/>
      <c r="F67" s="14" t="s">
        <v>50</v>
      </c>
      <c r="G67" s="37">
        <v>25</v>
      </c>
      <c r="H67" s="38" t="s">
        <v>6</v>
      </c>
      <c r="I67" s="39"/>
      <c r="J67" s="28"/>
      <c r="K67" s="32">
        <f t="shared" si="5"/>
        <v>0</v>
      </c>
    </row>
    <row r="68" spans="2:11" ht="49.95" customHeight="1" x14ac:dyDescent="0.25">
      <c r="B68" s="11"/>
      <c r="C68" s="51" t="s">
        <v>26</v>
      </c>
      <c r="D68" s="46"/>
      <c r="E68" s="10"/>
      <c r="F68" s="101" t="s">
        <v>90</v>
      </c>
      <c r="G68" s="37">
        <v>5</v>
      </c>
      <c r="H68" s="38" t="s">
        <v>5</v>
      </c>
      <c r="I68" s="39"/>
      <c r="J68" s="28"/>
      <c r="K68" s="32">
        <f t="shared" si="5"/>
        <v>0</v>
      </c>
    </row>
    <row r="69" spans="2:11" ht="96.6" x14ac:dyDescent="0.25">
      <c r="B69" s="11">
        <v>7</v>
      </c>
      <c r="C69" s="10"/>
      <c r="D69" s="2"/>
      <c r="E69" s="2"/>
      <c r="F69" s="13" t="s">
        <v>23</v>
      </c>
      <c r="G69" s="37"/>
      <c r="H69" s="38"/>
      <c r="I69" s="47"/>
      <c r="J69" s="28"/>
      <c r="K69" s="32"/>
    </row>
    <row r="70" spans="2:11" ht="24.9" customHeight="1" x14ac:dyDescent="0.25">
      <c r="B70" s="11"/>
      <c r="C70" s="46" t="s">
        <v>10</v>
      </c>
      <c r="D70" s="46"/>
      <c r="E70" s="10"/>
      <c r="F70" s="14" t="s">
        <v>40</v>
      </c>
      <c r="G70" s="37">
        <v>150</v>
      </c>
      <c r="H70" s="38" t="s">
        <v>6</v>
      </c>
      <c r="I70" s="47"/>
      <c r="J70" s="28"/>
      <c r="K70" s="32">
        <f>SUM($I70*$G70)</f>
        <v>0</v>
      </c>
    </row>
    <row r="71" spans="2:11" ht="24.9" customHeight="1" x14ac:dyDescent="0.25">
      <c r="B71" s="11"/>
      <c r="C71" s="46" t="s">
        <v>11</v>
      </c>
      <c r="D71" s="46"/>
      <c r="E71" s="10"/>
      <c r="F71" s="14" t="s">
        <v>19</v>
      </c>
      <c r="G71" s="37">
        <v>50</v>
      </c>
      <c r="H71" s="38" t="s">
        <v>6</v>
      </c>
      <c r="I71" s="47"/>
      <c r="J71" s="28"/>
      <c r="K71" s="32">
        <f>SUM($I71*$G71)</f>
        <v>0</v>
      </c>
    </row>
    <row r="72" spans="2:11" ht="24.9" customHeight="1" x14ac:dyDescent="0.25">
      <c r="B72" s="11"/>
      <c r="C72" s="46" t="s">
        <v>12</v>
      </c>
      <c r="D72" s="46"/>
      <c r="E72" s="10"/>
      <c r="F72" s="14" t="s">
        <v>24</v>
      </c>
      <c r="G72" s="37">
        <v>80</v>
      </c>
      <c r="H72" s="38" t="s">
        <v>6</v>
      </c>
      <c r="I72" s="47"/>
      <c r="J72" s="28"/>
      <c r="K72" s="32">
        <f>SUM($I72*$G72)</f>
        <v>0</v>
      </c>
    </row>
    <row r="73" spans="2:11" ht="24.9" customHeight="1" x14ac:dyDescent="0.25">
      <c r="B73" s="11"/>
      <c r="C73" s="46" t="s">
        <v>26</v>
      </c>
      <c r="D73" s="46"/>
      <c r="E73" s="10"/>
      <c r="F73" s="14" t="s">
        <v>63</v>
      </c>
      <c r="G73" s="37">
        <v>30</v>
      </c>
      <c r="H73" s="38" t="s">
        <v>6</v>
      </c>
      <c r="I73" s="47"/>
      <c r="J73" s="28"/>
      <c r="K73" s="32">
        <f>SUM($I73*$G73)</f>
        <v>0</v>
      </c>
    </row>
    <row r="74" spans="2:11" ht="24.9" customHeight="1" x14ac:dyDescent="0.25">
      <c r="B74" s="11"/>
      <c r="C74" s="46" t="s">
        <v>38</v>
      </c>
      <c r="D74" s="46"/>
      <c r="E74" s="10"/>
      <c r="F74" s="14" t="s">
        <v>35</v>
      </c>
      <c r="G74" s="37">
        <v>20</v>
      </c>
      <c r="H74" s="38" t="s">
        <v>6</v>
      </c>
      <c r="I74" s="47"/>
      <c r="J74" s="28"/>
      <c r="K74" s="32">
        <f t="shared" ref="K74" si="6">SUM($I74*$G74)</f>
        <v>0</v>
      </c>
    </row>
    <row r="75" spans="2:11" s="98" customFormat="1" ht="41.4" x14ac:dyDescent="0.25">
      <c r="B75" s="88">
        <v>8</v>
      </c>
      <c r="C75" s="89"/>
      <c r="D75" s="90"/>
      <c r="E75" s="91"/>
      <c r="F75" s="92" t="s">
        <v>76</v>
      </c>
      <c r="G75" s="93"/>
      <c r="H75" s="94"/>
      <c r="I75" s="95"/>
      <c r="J75" s="96"/>
      <c r="K75" s="97"/>
    </row>
    <row r="76" spans="2:11" s="104" customFormat="1" ht="30" customHeight="1" x14ac:dyDescent="0.25">
      <c r="B76" s="88"/>
      <c r="C76" s="99" t="s">
        <v>10</v>
      </c>
      <c r="D76" s="99"/>
      <c r="E76" s="100"/>
      <c r="F76" s="101" t="s">
        <v>84</v>
      </c>
      <c r="G76" s="37">
        <v>5</v>
      </c>
      <c r="H76" s="102" t="s">
        <v>5</v>
      </c>
      <c r="I76" s="47"/>
      <c r="J76" s="103"/>
      <c r="K76" s="96">
        <f>SUM($I76*$G76)</f>
        <v>0</v>
      </c>
    </row>
    <row r="77" spans="2:11" s="104" customFormat="1" ht="30" customHeight="1" x14ac:dyDescent="0.25">
      <c r="B77" s="88"/>
      <c r="C77" s="99" t="s">
        <v>11</v>
      </c>
      <c r="D77" s="99"/>
      <c r="E77" s="100"/>
      <c r="F77" s="101" t="s">
        <v>85</v>
      </c>
      <c r="G77" s="37">
        <v>2</v>
      </c>
      <c r="H77" s="102" t="s">
        <v>5</v>
      </c>
      <c r="I77" s="47"/>
      <c r="J77" s="103"/>
      <c r="K77" s="96">
        <f>SUM($I77*$G77)</f>
        <v>0</v>
      </c>
    </row>
    <row r="78" spans="2:11" s="49" customFormat="1" ht="41.4" x14ac:dyDescent="0.25">
      <c r="B78" s="11">
        <v>9</v>
      </c>
      <c r="C78" s="52"/>
      <c r="D78" s="57"/>
      <c r="E78" s="53"/>
      <c r="F78" s="56" t="s">
        <v>64</v>
      </c>
      <c r="G78" s="54">
        <v>1</v>
      </c>
      <c r="H78" s="55" t="s">
        <v>28</v>
      </c>
      <c r="I78" s="39">
        <v>75000</v>
      </c>
      <c r="J78" s="32">
        <f>SUM($I78*$G78)</f>
        <v>75000</v>
      </c>
      <c r="K78" s="58">
        <f t="shared" ref="K78" si="7">G78*I78</f>
        <v>75000</v>
      </c>
    </row>
    <row r="79" spans="2:11" s="8" customFormat="1" ht="85.5" customHeight="1" x14ac:dyDescent="0.25">
      <c r="B79" s="60">
        <v>10</v>
      </c>
      <c r="C79" s="61"/>
      <c r="D79" s="62"/>
      <c r="E79" s="63"/>
      <c r="F79" s="70" t="s">
        <v>83</v>
      </c>
      <c r="G79" s="54"/>
      <c r="H79" s="55"/>
      <c r="I79" s="64"/>
      <c r="J79" s="65"/>
      <c r="K79" s="71"/>
    </row>
    <row r="80" spans="2:11" s="49" customFormat="1" ht="24.9" customHeight="1" x14ac:dyDescent="0.25">
      <c r="B80" s="66"/>
      <c r="C80" s="46" t="s">
        <v>10</v>
      </c>
      <c r="D80" s="67"/>
      <c r="E80" s="69"/>
      <c r="F80" s="68" t="s">
        <v>80</v>
      </c>
      <c r="G80" s="54">
        <v>25</v>
      </c>
      <c r="H80" s="55" t="s">
        <v>31</v>
      </c>
      <c r="I80" s="39"/>
      <c r="J80" s="32">
        <f>SUM($I80*$G80)</f>
        <v>0</v>
      </c>
      <c r="K80" s="72"/>
    </row>
    <row r="81" spans="2:11" s="49" customFormat="1" ht="24.9" customHeight="1" x14ac:dyDescent="0.25">
      <c r="B81" s="66"/>
      <c r="C81" s="46" t="s">
        <v>11</v>
      </c>
      <c r="D81" s="67"/>
      <c r="E81" s="69"/>
      <c r="F81" s="68" t="s">
        <v>81</v>
      </c>
      <c r="G81" s="54">
        <v>25</v>
      </c>
      <c r="H81" s="55" t="s">
        <v>31</v>
      </c>
      <c r="I81" s="39"/>
      <c r="J81" s="32">
        <f>SUM($I81*$G81)</f>
        <v>0</v>
      </c>
      <c r="K81" s="72"/>
    </row>
    <row r="82" spans="2:11" s="49" customFormat="1" ht="24.9" customHeight="1" x14ac:dyDescent="0.25">
      <c r="B82" s="66"/>
      <c r="C82" s="46" t="s">
        <v>12</v>
      </c>
      <c r="D82" s="67"/>
      <c r="E82" s="69"/>
      <c r="F82" s="68" t="s">
        <v>82</v>
      </c>
      <c r="G82" s="54">
        <v>25</v>
      </c>
      <c r="H82" s="55" t="s">
        <v>31</v>
      </c>
      <c r="I82" s="39"/>
      <c r="J82" s="32">
        <f>SUM($I82*$G82)</f>
        <v>0</v>
      </c>
      <c r="K82" s="72"/>
    </row>
    <row r="83" spans="2:11" s="49" customFormat="1" ht="55.8" thickBot="1" x14ac:dyDescent="0.3">
      <c r="B83" s="82">
        <v>11</v>
      </c>
      <c r="C83" s="83"/>
      <c r="D83" s="84"/>
      <c r="E83" s="85"/>
      <c r="F83" s="86" t="s">
        <v>86</v>
      </c>
      <c r="G83" s="78">
        <v>50</v>
      </c>
      <c r="H83" s="79" t="s">
        <v>31</v>
      </c>
      <c r="I83" s="80"/>
      <c r="J83" s="81">
        <f>SUM($I83*$G83)</f>
        <v>0</v>
      </c>
      <c r="K83" s="87">
        <f>G83*I83</f>
        <v>0</v>
      </c>
    </row>
    <row r="84" spans="2:11" s="49" customFormat="1" ht="25.2" customHeight="1" x14ac:dyDescent="0.25">
      <c r="B84" s="77"/>
      <c r="C84" s="73"/>
      <c r="D84" s="73"/>
      <c r="E84" s="73"/>
      <c r="F84" s="74" t="s">
        <v>78</v>
      </c>
      <c r="G84" s="75"/>
      <c r="H84" s="76"/>
      <c r="I84" s="40"/>
      <c r="J84" s="50">
        <f>SUM($G84*$I84)</f>
        <v>0</v>
      </c>
      <c r="K84" s="33">
        <f>SUM(K7:K83)</f>
        <v>75000</v>
      </c>
    </row>
    <row r="85" spans="2:11" ht="34.950000000000003" customHeight="1" x14ac:dyDescent="0.25">
      <c r="B85" s="11">
        <v>12</v>
      </c>
      <c r="C85" s="10"/>
      <c r="D85" s="2"/>
      <c r="E85" s="2"/>
      <c r="F85" s="13" t="s">
        <v>46</v>
      </c>
      <c r="G85" s="37"/>
      <c r="H85" s="38"/>
      <c r="I85" s="39"/>
      <c r="J85" s="28"/>
      <c r="K85" s="32">
        <f>K84*0.02</f>
        <v>1500</v>
      </c>
    </row>
    <row r="86" spans="2:11" ht="25.2" customHeight="1" x14ac:dyDescent="0.25">
      <c r="B86" s="11"/>
      <c r="C86" s="10"/>
      <c r="D86" s="10"/>
      <c r="E86" s="10"/>
      <c r="F86" s="13" t="s">
        <v>79</v>
      </c>
      <c r="G86" s="37"/>
      <c r="H86" s="38"/>
      <c r="I86" s="39"/>
      <c r="J86" s="28">
        <f>SUM($G86*$I86)</f>
        <v>0</v>
      </c>
      <c r="K86" s="32">
        <f>SUM(K84:K85)</f>
        <v>76500</v>
      </c>
    </row>
    <row r="87" spans="2:11" ht="25.2" customHeight="1" x14ac:dyDescent="0.25">
      <c r="B87" s="11">
        <v>13</v>
      </c>
      <c r="C87" s="10"/>
      <c r="D87" s="2"/>
      <c r="E87" s="2"/>
      <c r="F87" s="13" t="s">
        <v>87</v>
      </c>
      <c r="G87" s="37"/>
      <c r="H87" s="38"/>
      <c r="I87" s="39"/>
      <c r="J87" s="28"/>
      <c r="K87" s="32">
        <f>K86*0.05</f>
        <v>3825</v>
      </c>
    </row>
    <row r="88" spans="2:11" ht="25.2" customHeight="1" thickBot="1" x14ac:dyDescent="0.3">
      <c r="B88" s="23"/>
      <c r="C88" s="26"/>
      <c r="D88" s="26"/>
      <c r="E88" s="19"/>
      <c r="F88" s="15" t="s">
        <v>88</v>
      </c>
      <c r="G88" s="41"/>
      <c r="H88" s="42"/>
      <c r="I88" s="43"/>
      <c r="J88" s="29">
        <f>SUM($G88*$I88)</f>
        <v>0</v>
      </c>
      <c r="K88" s="34">
        <f>SUM(K86:K87)</f>
        <v>80325</v>
      </c>
    </row>
    <row r="89" spans="2:11" ht="14.4" thickTop="1" x14ac:dyDescent="0.25"/>
  </sheetData>
  <mergeCells count="6">
    <mergeCell ref="B1:K1"/>
    <mergeCell ref="B2:K2"/>
    <mergeCell ref="B3:K3"/>
    <mergeCell ref="B5:K5"/>
    <mergeCell ref="B6:E6"/>
    <mergeCell ref="G6:H6"/>
  </mergeCells>
  <pageMargins left="0.5" right="0.5" top="0.75" bottom="0.75" header="0.25" footer="0.25"/>
  <pageSetup scale="76" fitToHeight="0" orientation="portrait" blackAndWhite="1" r:id="rId1"/>
  <headerFooter alignWithMargins="0">
    <oddHeader>&amp;R&amp;"Arial,Bold"Section 00410
BID FORM</oddHeader>
    <oddFooter>&amp;L&amp;11McAlpine Creek 54" Sewer Rehabilitation - Phase 4&amp;C&amp;11 00410-&amp;P&amp;R&amp;11Initials__________
Date__________</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bfac309-eca5-40a2-8879-394ff5e64286">CPETSDEKAW5X-651847582-8726</_dlc_DocId>
    <TaxCatchAll xmlns="1bfac309-eca5-40a2-8879-394ff5e64286" xsi:nil="true"/>
    <lcf76f155ced4ddcb4097134ff3c332f xmlns="616af129-eb1b-4c32-8e5b-c3a882107265">
      <Terms xmlns="http://schemas.microsoft.com/office/infopath/2007/PartnerControls"/>
    </lcf76f155ced4ddcb4097134ff3c332f>
    <_dlc_DocIdUrl xmlns="1bfac309-eca5-40a2-8879-394ff5e64286">
      <Url>https://frazierengineering1.sharepoint.com/sites/FrazierSharingFolder/_layouts/15/DocIdRedir.aspx?ID=CPETSDEKAW5X-651847582-8726</Url>
      <Description>CPETSDEKAW5X-651847582-8726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AE8442639E94780E15E510CE6AAD6" ma:contentTypeVersion="12" ma:contentTypeDescription="Create a new document." ma:contentTypeScope="" ma:versionID="2ff62bc7aaca612feb484128c490fe66">
  <xsd:schema xmlns:xsd="http://www.w3.org/2001/XMLSchema" xmlns:xs="http://www.w3.org/2001/XMLSchema" xmlns:p="http://schemas.microsoft.com/office/2006/metadata/properties" xmlns:ns2="1bfac309-eca5-40a2-8879-394ff5e64286" xmlns:ns3="616af129-eb1b-4c32-8e5b-c3a882107265" targetNamespace="http://schemas.microsoft.com/office/2006/metadata/properties" ma:root="true" ma:fieldsID="d0983d25e90e5ec894f70341ba4c3797" ns2:_="" ns3:_="">
    <xsd:import namespace="1bfac309-eca5-40a2-8879-394ff5e64286"/>
    <xsd:import namespace="616af129-eb1b-4c32-8e5b-c3a882107265"/>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ac309-eca5-40a2-8879-394ff5e6428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12d20e95-dea2-40a8-89a0-c1a682b2bad6}" ma:internalName="TaxCatchAll" ma:showField="CatchAllData" ma:web="1bfac309-eca5-40a2-8879-394ff5e6428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16af129-eb1b-4c32-8e5b-c3a88210726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LengthInSeconds" ma:index="13" nillable="true" ma:displayName="Length (seconds)"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e6f3009-d912-4cef-a80f-90fc8177a3d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3A15ED-3030-4464-86F8-F53C53B24133}">
  <ds:schemaRefs>
    <ds:schemaRef ds:uri="http://schemas.microsoft.com/office/2006/metadata/properties"/>
    <ds:schemaRef ds:uri="http://schemas.microsoft.com/office/infopath/2007/PartnerControls"/>
    <ds:schemaRef ds:uri="1bfac309-eca5-40a2-8879-394ff5e64286"/>
    <ds:schemaRef ds:uri="616af129-eb1b-4c32-8e5b-c3a882107265"/>
  </ds:schemaRefs>
</ds:datastoreItem>
</file>

<file path=customXml/itemProps2.xml><?xml version="1.0" encoding="utf-8"?>
<ds:datastoreItem xmlns:ds="http://schemas.openxmlformats.org/officeDocument/2006/customXml" ds:itemID="{6BDB6E34-5311-4622-BAC4-58704678A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fac309-eca5-40a2-8879-394ff5e64286"/>
    <ds:schemaRef ds:uri="616af129-eb1b-4c32-8e5b-c3a8821072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E0FB2D-6F81-4AC0-AAD3-11A26802AACF}">
  <ds:schemaRefs>
    <ds:schemaRef ds:uri="http://schemas.microsoft.com/sharepoint/events"/>
  </ds:schemaRefs>
</ds:datastoreItem>
</file>

<file path=customXml/itemProps4.xml><?xml version="1.0" encoding="utf-8"?>
<ds:datastoreItem xmlns:ds="http://schemas.openxmlformats.org/officeDocument/2006/customXml" ds:itemID="{E09ADD46-7C42-498C-B3C8-DE0DC101DA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Form wo Costs</vt:lpstr>
      <vt:lpstr>'Bid Form wo Costs'!Print_Area</vt:lpstr>
      <vt:lpstr>'Bid Form wo Costs'!Print_Titles</vt:lpstr>
    </vt:vector>
  </TitlesOfParts>
  <Company>CMUD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Osborne, Katherine</cp:lastModifiedBy>
  <cp:lastPrinted>2023-03-07T15:37:09Z</cp:lastPrinted>
  <dcterms:created xsi:type="dcterms:W3CDTF">1999-10-15T14:14:38Z</dcterms:created>
  <dcterms:modified xsi:type="dcterms:W3CDTF">2023-05-18T22:40:56Z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0x0101004FCAE8442639E94780E15E510CE6AAD6</vt:lpwstr>
  </property>
  <property fmtid="{D5CDD505-2E9C-101B-9397-08002B2CF9AE}" pid="4" name="_dlc_DocIdItemGuid">
    <vt:lpwstr>07c72b13-9f70-4b3a-b4e6-9a66b191b872</vt:lpwstr>
  </property>
</Properties>
</file>